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\Desktop\"/>
    </mc:Choice>
  </mc:AlternateContent>
  <bookViews>
    <workbookView xWindow="0" yWindow="0" windowWidth="23040" windowHeight="9384"/>
  </bookViews>
  <sheets>
    <sheet name="تولید  سالیانه از 1346 تا کنون " sheetId="1" r:id="rId1"/>
  </sheets>
  <definedNames>
    <definedName name="_xlnm._FilterDatabase" localSheetId="0" hidden="1">'تولید  سالیانه از 1346 تا کنون '!$A$2:$BH$47</definedName>
  </definedNames>
  <calcPr calcId="152511"/>
</workbook>
</file>

<file path=xl/calcChain.xml><?xml version="1.0" encoding="utf-8"?>
<calcChain xmlns="http://schemas.openxmlformats.org/spreadsheetml/2006/main">
  <c r="AA18" i="1" l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C8" i="1"/>
  <c r="AB8" i="1"/>
  <c r="AA8" i="1"/>
  <c r="Z8" i="1"/>
</calcChain>
</file>

<file path=xl/comments1.xml><?xml version="1.0" encoding="utf-8"?>
<comments xmlns="http://schemas.openxmlformats.org/spreadsheetml/2006/main">
  <authors>
    <author>alavim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alavim:</t>
        </r>
        <r>
          <rPr>
            <sz val="9"/>
            <color indexed="81"/>
            <rFont val="Tahoma"/>
            <family val="2"/>
          </rPr>
          <t xml:space="preserve">
تولید مس کاتد از سال 1362 آغاز شده است .</t>
        </r>
      </text>
    </comment>
  </commentList>
</comments>
</file>

<file path=xl/sharedStrings.xml><?xml version="1.0" encoding="utf-8"?>
<sst xmlns="http://schemas.openxmlformats.org/spreadsheetml/2006/main" count="1071" uniqueCount="61">
  <si>
    <t>رديف</t>
  </si>
  <si>
    <t>نام محصول</t>
  </si>
  <si>
    <t>واحد سنجش</t>
  </si>
  <si>
    <t>فولاد خام</t>
  </si>
  <si>
    <t>هزارتن</t>
  </si>
  <si>
    <t>محصولات فولادي</t>
  </si>
  <si>
    <t>مس كاتد</t>
  </si>
  <si>
    <t>شمش آلومينيوم</t>
  </si>
  <si>
    <t>پودر آلومینا</t>
  </si>
  <si>
    <t>سنگ آهن</t>
  </si>
  <si>
    <t>کنسانتره ذغالسنگ</t>
  </si>
  <si>
    <t>سيمان</t>
  </si>
  <si>
    <t>كاشي و سرامیک</t>
  </si>
  <si>
    <t>هزارمترمربع</t>
  </si>
  <si>
    <t>شيشه جام</t>
  </si>
  <si>
    <t>ظروف شیشه ای</t>
  </si>
  <si>
    <t xml:space="preserve">ظروف چيني </t>
  </si>
  <si>
    <t>چيني بهداشتي</t>
  </si>
  <si>
    <t xml:space="preserve"> سواري</t>
  </si>
  <si>
    <t>هزاردستگاه</t>
  </si>
  <si>
    <t>وانت</t>
  </si>
  <si>
    <t>اتوبوس و مینی بوس</t>
  </si>
  <si>
    <t>دستگاه</t>
  </si>
  <si>
    <t>کامیون کشنده</t>
  </si>
  <si>
    <t>کمباین</t>
  </si>
  <si>
    <t>تراکتور</t>
  </si>
  <si>
    <t>روغن نباتي</t>
  </si>
  <si>
    <t>دارو</t>
  </si>
  <si>
    <t>میلیارد عدد</t>
  </si>
  <si>
    <t>پودر شوينده</t>
  </si>
  <si>
    <t>لاستيك خودرو</t>
  </si>
  <si>
    <t>انواع كاغذ</t>
  </si>
  <si>
    <t xml:space="preserve">كارتن </t>
  </si>
  <si>
    <t xml:space="preserve">نئوپان </t>
  </si>
  <si>
    <t xml:space="preserve">هزارمترمكعب </t>
  </si>
  <si>
    <t>فيبر</t>
  </si>
  <si>
    <t xml:space="preserve">سموم دفع آفات نباتي </t>
  </si>
  <si>
    <t xml:space="preserve">روغن موتوروصنعتي تصفيه اول </t>
  </si>
  <si>
    <t>(الکیل بنزن خطی)  L.A.B</t>
  </si>
  <si>
    <t>( دی متیل تر فتالات) D.M.T</t>
  </si>
  <si>
    <t xml:space="preserve">محصولات پتروشيمي </t>
  </si>
  <si>
    <t>میلیون تن</t>
  </si>
  <si>
    <t>الياف و تاپس
 پلي استر</t>
  </si>
  <si>
    <t xml:space="preserve">نخ پلي استر </t>
  </si>
  <si>
    <t>الیاف اکریلیک</t>
  </si>
  <si>
    <t>هزار تن</t>
  </si>
  <si>
    <t>نخ سیستم پنبه ای و ترکیبی الیاف مصنوعی</t>
  </si>
  <si>
    <t>فرش ماشيني</t>
  </si>
  <si>
    <t>چرم</t>
  </si>
  <si>
    <t>میلیون فوت مربع</t>
  </si>
  <si>
    <t>انواع پاپوش و کفش</t>
  </si>
  <si>
    <t>میلیون زوج</t>
  </si>
  <si>
    <t>تلويزيون رنگي</t>
  </si>
  <si>
    <t>انواع يخچال وفريزر</t>
  </si>
  <si>
    <t>ماشين لباسشوئي</t>
  </si>
  <si>
    <t>کولر آبی</t>
  </si>
  <si>
    <t>الكتروموتور</t>
  </si>
  <si>
    <t xml:space="preserve">دوده  </t>
  </si>
  <si>
    <t>_</t>
  </si>
  <si>
    <t>-</t>
  </si>
  <si>
    <t>آمار تولید محصولات منتخب صنعتی و معدنی  از سال 1346 لغایت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</si>
</sst>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</font>
    <font>
      <sz val="13"/>
      <name val="B Mitra"/>
      <charset val="178"/>
    </font>
    <font>
      <sz val="13"/>
      <name val="Arial"/>
      <family val="2"/>
    </font>
    <font>
      <sz val="13"/>
      <color rgb="FF000000"/>
      <name val="B Mitra"/>
      <charset val="178"/>
    </font>
    <font>
      <b/>
      <sz val="13"/>
      <name val="B Mitra"/>
      <charset val="178"/>
    </font>
    <font>
      <b/>
      <sz val="13"/>
      <name val="Arial"/>
      <family val="2"/>
    </font>
    <font>
      <b/>
      <sz val="14"/>
      <name val="B Mitra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" fillId="0" borderId="0" applyFill="0" applyProtection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0" fillId="0" borderId="0" xfId="0" applyFont="1" applyFill="1" applyAlignment="1"/>
    <xf numFmtId="0" fontId="9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/>
    <xf numFmtId="0" fontId="9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/>
    </xf>
  </cellXfs>
  <cellStyles count="10">
    <cellStyle name="Normal" xfId="0" builtinId="0"/>
    <cellStyle name="Normal 2" xfId="2"/>
    <cellStyle name="Normal 2 2 2" xfId="3"/>
    <cellStyle name="Normal 2 6" xfId="4"/>
    <cellStyle name="Normal 2 6 2" xfId="5"/>
    <cellStyle name="Normal 3" xfId="1"/>
    <cellStyle name="Normal 3 2" xfId="6"/>
    <cellStyle name="Normal 4" xfId="7"/>
    <cellStyle name="Normal 5 2" xfId="8"/>
    <cellStyle name="Normal 6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47"/>
  <sheetViews>
    <sheetView rightToLeft="1" tabSelected="1" zoomScale="96" zoomScaleNormal="96" workbookViewId="0">
      <pane xSplit="3" ySplit="2" topLeftCell="D3" activePane="bottomRight" state="frozen"/>
      <selection pane="topRight" activeCell="E1" sqref="E1"/>
      <selection pane="bottomLeft" activeCell="A3" sqref="A3"/>
      <selection pane="bottomRight" sqref="A1:AZ1"/>
    </sheetView>
  </sheetViews>
  <sheetFormatPr defaultColWidth="9.109375" defaultRowHeight="16.8" x14ac:dyDescent="0.3"/>
  <cols>
    <col min="1" max="1" width="5.6640625" style="5" bestFit="1" customWidth="1"/>
    <col min="2" max="2" width="37.44140625" style="6" bestFit="1" customWidth="1"/>
    <col min="3" max="3" width="11.5546875" style="5" customWidth="1"/>
    <col min="4" max="5" width="7" style="5" bestFit="1" customWidth="1"/>
    <col min="6" max="6" width="7.44140625" style="5" customWidth="1"/>
    <col min="7" max="7" width="6.44140625" style="5" bestFit="1" customWidth="1"/>
    <col min="8" max="10" width="7" style="5" bestFit="1" customWidth="1"/>
    <col min="11" max="14" width="8" style="5" bestFit="1" customWidth="1"/>
    <col min="15" max="15" width="7.44140625" style="5" bestFit="1" customWidth="1"/>
    <col min="16" max="17" width="7.6640625" style="5" bestFit="1" customWidth="1"/>
    <col min="18" max="18" width="6.44140625" style="5" bestFit="1" customWidth="1"/>
    <col min="19" max="19" width="7.6640625" style="5" bestFit="1" customWidth="1"/>
    <col min="20" max="24" width="7.44140625" style="5" bestFit="1" customWidth="1"/>
    <col min="25" max="29" width="7.6640625" style="5" bestFit="1" customWidth="1"/>
    <col min="30" max="32" width="7.44140625" style="5" bestFit="1" customWidth="1"/>
    <col min="33" max="35" width="7.6640625" style="5" bestFit="1" customWidth="1"/>
    <col min="36" max="36" width="7.44140625" style="5" bestFit="1" customWidth="1"/>
    <col min="37" max="37" width="7.44140625" style="12" bestFit="1" customWidth="1"/>
    <col min="38" max="38" width="7.44140625" style="5" bestFit="1" customWidth="1"/>
    <col min="39" max="39" width="6.44140625" style="5" bestFit="1" customWidth="1"/>
    <col min="40" max="40" width="7" style="5" bestFit="1" customWidth="1"/>
    <col min="41" max="43" width="8.44140625" style="5" bestFit="1" customWidth="1"/>
    <col min="44" max="45" width="8.44140625" style="12" bestFit="1" customWidth="1"/>
    <col min="46" max="49" width="8.44140625" style="5" bestFit="1" customWidth="1"/>
    <col min="50" max="50" width="11.44140625" style="5" bestFit="1" customWidth="1"/>
    <col min="51" max="52" width="10" style="5" bestFit="1" customWidth="1"/>
    <col min="53" max="53" width="10.88671875" style="5" customWidth="1"/>
    <col min="54" max="54" width="11.44140625" style="5" customWidth="1"/>
    <col min="55" max="55" width="11" style="5" bestFit="1" customWidth="1"/>
    <col min="56" max="56" width="11.44140625" style="5" bestFit="1" customWidth="1"/>
    <col min="57" max="61" width="9.109375" style="5"/>
    <col min="62" max="62" width="38" style="5" customWidth="1"/>
    <col min="63" max="16384" width="9.109375" style="5"/>
  </cols>
  <sheetData>
    <row r="1" spans="1:56" ht="30" customHeight="1" thickBot="1" x14ac:dyDescent="0.35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6" s="6" customFormat="1" ht="35.25" customHeight="1" thickBot="1" x14ac:dyDescent="0.35">
      <c r="A2" s="13" t="s">
        <v>0</v>
      </c>
      <c r="B2" s="14" t="s">
        <v>1</v>
      </c>
      <c r="C2" s="15" t="s">
        <v>2</v>
      </c>
      <c r="D2" s="14">
        <v>1346</v>
      </c>
      <c r="E2" s="14">
        <v>1347</v>
      </c>
      <c r="F2" s="14">
        <v>1348</v>
      </c>
      <c r="G2" s="14">
        <v>1349</v>
      </c>
      <c r="H2" s="14">
        <v>1350</v>
      </c>
      <c r="I2" s="14">
        <v>1351</v>
      </c>
      <c r="J2" s="14">
        <v>1352</v>
      </c>
      <c r="K2" s="14">
        <v>1353</v>
      </c>
      <c r="L2" s="14">
        <v>1354</v>
      </c>
      <c r="M2" s="14">
        <v>1355</v>
      </c>
      <c r="N2" s="14">
        <v>1356</v>
      </c>
      <c r="O2" s="14">
        <v>1357</v>
      </c>
      <c r="P2" s="14">
        <v>1358</v>
      </c>
      <c r="Q2" s="14">
        <v>1359</v>
      </c>
      <c r="R2" s="14">
        <v>1360</v>
      </c>
      <c r="S2" s="14">
        <v>1361</v>
      </c>
      <c r="T2" s="14">
        <v>1362</v>
      </c>
      <c r="U2" s="14">
        <v>1363</v>
      </c>
      <c r="V2" s="14">
        <v>1364</v>
      </c>
      <c r="W2" s="14">
        <v>1365</v>
      </c>
      <c r="X2" s="14">
        <v>1366</v>
      </c>
      <c r="Y2" s="14">
        <v>1367</v>
      </c>
      <c r="Z2" s="14">
        <v>1368</v>
      </c>
      <c r="AA2" s="14">
        <v>1369</v>
      </c>
      <c r="AB2" s="14">
        <v>1370</v>
      </c>
      <c r="AC2" s="14">
        <v>1371</v>
      </c>
      <c r="AD2" s="14">
        <v>1372</v>
      </c>
      <c r="AE2" s="14">
        <v>1373</v>
      </c>
      <c r="AF2" s="14">
        <v>1374</v>
      </c>
      <c r="AG2" s="14">
        <v>1375</v>
      </c>
      <c r="AH2" s="14">
        <v>1376</v>
      </c>
      <c r="AI2" s="14">
        <v>1377</v>
      </c>
      <c r="AJ2" s="14">
        <v>1378</v>
      </c>
      <c r="AK2" s="14">
        <v>1379</v>
      </c>
      <c r="AL2" s="14">
        <v>1380</v>
      </c>
      <c r="AM2" s="14">
        <v>1381</v>
      </c>
      <c r="AN2" s="14">
        <v>1382</v>
      </c>
      <c r="AO2" s="14">
        <v>1383</v>
      </c>
      <c r="AP2" s="14">
        <v>1384</v>
      </c>
      <c r="AQ2" s="14">
        <v>1385</v>
      </c>
      <c r="AR2" s="14">
        <v>1386</v>
      </c>
      <c r="AS2" s="14">
        <v>1387</v>
      </c>
      <c r="AT2" s="14">
        <v>1388</v>
      </c>
      <c r="AU2" s="14">
        <v>1389</v>
      </c>
      <c r="AV2" s="14">
        <v>1390</v>
      </c>
      <c r="AW2" s="16">
        <v>1391</v>
      </c>
      <c r="AX2" s="16">
        <v>1392</v>
      </c>
      <c r="AY2" s="16">
        <v>1393</v>
      </c>
      <c r="AZ2" s="16">
        <v>1394</v>
      </c>
      <c r="BA2" s="16">
        <v>1395</v>
      </c>
      <c r="BB2" s="16">
        <v>1396</v>
      </c>
      <c r="BC2" s="17">
        <v>1397</v>
      </c>
      <c r="BD2" s="17">
        <v>1398</v>
      </c>
    </row>
    <row r="3" spans="1:56" ht="20.399999999999999" x14ac:dyDescent="0.3">
      <c r="A3" s="1">
        <v>1</v>
      </c>
      <c r="B3" s="7" t="s">
        <v>3</v>
      </c>
      <c r="C3" s="1" t="s">
        <v>4</v>
      </c>
      <c r="D3" s="1" t="s">
        <v>58</v>
      </c>
      <c r="E3" s="1" t="s">
        <v>58</v>
      </c>
      <c r="F3" s="1" t="s">
        <v>58</v>
      </c>
      <c r="G3" s="1" t="s">
        <v>58</v>
      </c>
      <c r="H3" s="1" t="s">
        <v>58</v>
      </c>
      <c r="I3" s="1" t="s">
        <v>58</v>
      </c>
      <c r="J3" s="1" t="s">
        <v>58</v>
      </c>
      <c r="K3" s="1" t="s">
        <v>58</v>
      </c>
      <c r="L3" s="1" t="s">
        <v>58</v>
      </c>
      <c r="M3" s="1" t="s">
        <v>58</v>
      </c>
      <c r="N3" s="1" t="s">
        <v>58</v>
      </c>
      <c r="O3" s="1">
        <v>368.00200000000001</v>
      </c>
      <c r="P3" s="1">
        <v>587.12800000000004</v>
      </c>
      <c r="Q3" s="1">
        <v>574.81799999999998</v>
      </c>
      <c r="R3" s="1">
        <v>470.06099999999998</v>
      </c>
      <c r="S3" s="1">
        <v>711.76400000000001</v>
      </c>
      <c r="T3" s="1">
        <v>768.13599999999997</v>
      </c>
      <c r="U3" s="1">
        <v>865.73099999999999</v>
      </c>
      <c r="V3" s="1">
        <v>830.81399999999996</v>
      </c>
      <c r="W3" s="1">
        <v>826.09100000000001</v>
      </c>
      <c r="X3" s="1">
        <v>895.87800000000004</v>
      </c>
      <c r="Y3" s="1">
        <v>1003.5839999999999</v>
      </c>
      <c r="Z3" s="1">
        <v>1148</v>
      </c>
      <c r="AA3" s="1">
        <v>1583.6</v>
      </c>
      <c r="AB3" s="1">
        <v>2409.4</v>
      </c>
      <c r="AC3" s="1">
        <v>3215.7</v>
      </c>
      <c r="AD3" s="1">
        <v>3961.1</v>
      </c>
      <c r="AE3" s="1">
        <v>4708.1000000000004</v>
      </c>
      <c r="AF3" s="1">
        <v>4581</v>
      </c>
      <c r="AG3" s="1">
        <v>5896</v>
      </c>
      <c r="AH3" s="1">
        <v>6059.35</v>
      </c>
      <c r="AI3" s="1">
        <v>5625.1</v>
      </c>
      <c r="AJ3" s="1">
        <v>6304.3</v>
      </c>
      <c r="AK3" s="1">
        <v>6614.1</v>
      </c>
      <c r="AL3" s="1">
        <v>6930.9260000000004</v>
      </c>
      <c r="AM3" s="1">
        <v>7506</v>
      </c>
      <c r="AN3" s="1">
        <v>7991</v>
      </c>
      <c r="AO3" s="1">
        <v>8989.6</v>
      </c>
      <c r="AP3" s="1">
        <v>9340</v>
      </c>
      <c r="AQ3" s="8">
        <v>9930</v>
      </c>
      <c r="AR3" s="8">
        <v>10390</v>
      </c>
      <c r="AS3" s="8">
        <v>10900</v>
      </c>
      <c r="AT3" s="8">
        <v>11130</v>
      </c>
      <c r="AU3" s="2">
        <v>12730</v>
      </c>
      <c r="AV3" s="2">
        <v>14080</v>
      </c>
      <c r="AW3" s="2">
        <v>14830</v>
      </c>
      <c r="AX3" s="2">
        <v>15481.182000000001</v>
      </c>
      <c r="AY3" s="2">
        <v>16810</v>
      </c>
      <c r="AZ3" s="2">
        <v>17191.095058999999</v>
      </c>
      <c r="BA3" s="2">
        <v>18768.505130000001</v>
      </c>
      <c r="BB3" s="2">
        <v>20833.254960999995</v>
      </c>
      <c r="BC3" s="2">
        <v>23741.52</v>
      </c>
      <c r="BD3" s="2">
        <v>25230.42</v>
      </c>
    </row>
    <row r="4" spans="1:56" ht="20.399999999999999" x14ac:dyDescent="0.3">
      <c r="A4" s="3">
        <v>2</v>
      </c>
      <c r="B4" s="10" t="s">
        <v>5</v>
      </c>
      <c r="C4" s="3" t="s">
        <v>4</v>
      </c>
      <c r="D4" s="3" t="s">
        <v>58</v>
      </c>
      <c r="E4" s="3" t="s">
        <v>58</v>
      </c>
      <c r="F4" s="3" t="s">
        <v>58</v>
      </c>
      <c r="G4" s="3" t="s">
        <v>58</v>
      </c>
      <c r="H4" s="3" t="s">
        <v>58</v>
      </c>
      <c r="I4" s="3" t="s">
        <v>58</v>
      </c>
      <c r="J4" s="3" t="s">
        <v>58</v>
      </c>
      <c r="K4" s="3" t="s">
        <v>58</v>
      </c>
      <c r="L4" s="3" t="s">
        <v>58</v>
      </c>
      <c r="M4" s="3" t="s">
        <v>58</v>
      </c>
      <c r="N4" s="3" t="s">
        <v>58</v>
      </c>
      <c r="O4" s="3">
        <v>670.39400000000001</v>
      </c>
      <c r="P4" s="3">
        <v>739.85699999999997</v>
      </c>
      <c r="Q4" s="3" t="s">
        <v>58</v>
      </c>
      <c r="R4" s="3" t="s">
        <v>58</v>
      </c>
      <c r="S4" s="3" t="s">
        <v>58</v>
      </c>
      <c r="T4" s="3" t="s">
        <v>58</v>
      </c>
      <c r="U4" s="3" t="s">
        <v>58</v>
      </c>
      <c r="V4" s="3" t="s">
        <v>58</v>
      </c>
      <c r="W4" s="3" t="s">
        <v>58</v>
      </c>
      <c r="X4" s="3" t="s">
        <v>58</v>
      </c>
      <c r="Y4" s="3" t="s">
        <v>58</v>
      </c>
      <c r="Z4" s="3">
        <v>1701.1</v>
      </c>
      <c r="AA4" s="3">
        <v>2056.1999999999998</v>
      </c>
      <c r="AB4" s="3">
        <v>2998.8</v>
      </c>
      <c r="AC4" s="3">
        <v>3366</v>
      </c>
      <c r="AD4" s="3">
        <v>4000</v>
      </c>
      <c r="AE4" s="3">
        <v>4695</v>
      </c>
      <c r="AF4" s="3">
        <v>4338.3999999999996</v>
      </c>
      <c r="AG4" s="3">
        <v>5817.4</v>
      </c>
      <c r="AH4" s="3">
        <v>5889.3</v>
      </c>
      <c r="AI4" s="3">
        <v>4603.1000000000004</v>
      </c>
      <c r="AJ4" s="3">
        <v>5445.5</v>
      </c>
      <c r="AK4" s="3">
        <v>5830.8</v>
      </c>
      <c r="AL4" s="3">
        <v>6878.4</v>
      </c>
      <c r="AM4" s="3">
        <v>7914</v>
      </c>
      <c r="AN4" s="3">
        <v>9172</v>
      </c>
      <c r="AO4" s="3">
        <v>10432.799999999999</v>
      </c>
      <c r="AP4" s="3">
        <v>10582.1</v>
      </c>
      <c r="AQ4" s="11">
        <v>13072.5</v>
      </c>
      <c r="AR4" s="11">
        <v>14343.2</v>
      </c>
      <c r="AS4" s="11">
        <v>13440</v>
      </c>
      <c r="AT4" s="11">
        <v>14280</v>
      </c>
      <c r="AU4" s="4">
        <v>15960</v>
      </c>
      <c r="AV4" s="4">
        <v>17070</v>
      </c>
      <c r="AW4" s="4">
        <v>17540</v>
      </c>
      <c r="AX4" s="4">
        <v>16566.644</v>
      </c>
      <c r="AY4" s="4">
        <v>16938</v>
      </c>
      <c r="AZ4" s="4">
        <v>17827.893527999997</v>
      </c>
      <c r="BA4" s="4">
        <v>18151.202827000001</v>
      </c>
      <c r="BB4" s="4">
        <v>18791.764612999999</v>
      </c>
      <c r="BC4" s="4">
        <v>19639.833252999997</v>
      </c>
      <c r="BD4" s="4">
        <v>20514.835456000001</v>
      </c>
    </row>
    <row r="5" spans="1:56" ht="20.399999999999999" x14ac:dyDescent="0.3">
      <c r="A5" s="1">
        <v>3</v>
      </c>
      <c r="B5" s="7" t="s">
        <v>6</v>
      </c>
      <c r="C5" s="1" t="s">
        <v>4</v>
      </c>
      <c r="D5" s="1" t="s">
        <v>58</v>
      </c>
      <c r="E5" s="1" t="s">
        <v>58</v>
      </c>
      <c r="F5" s="1" t="s">
        <v>58</v>
      </c>
      <c r="G5" s="1" t="s">
        <v>58</v>
      </c>
      <c r="H5" s="1" t="s">
        <v>58</v>
      </c>
      <c r="I5" s="1" t="s">
        <v>58</v>
      </c>
      <c r="J5" s="1" t="s">
        <v>58</v>
      </c>
      <c r="K5" s="1" t="s">
        <v>58</v>
      </c>
      <c r="L5" s="1" t="s">
        <v>58</v>
      </c>
      <c r="M5" s="1" t="s">
        <v>58</v>
      </c>
      <c r="N5" s="1" t="s">
        <v>58</v>
      </c>
      <c r="O5" s="1" t="s">
        <v>58</v>
      </c>
      <c r="P5" s="1" t="s">
        <v>58</v>
      </c>
      <c r="Q5" s="1" t="s">
        <v>58</v>
      </c>
      <c r="R5" s="1" t="s">
        <v>58</v>
      </c>
      <c r="S5" s="1" t="s">
        <v>58</v>
      </c>
      <c r="T5" s="1">
        <v>0.3</v>
      </c>
      <c r="U5" s="1">
        <v>26</v>
      </c>
      <c r="V5" s="1">
        <v>35</v>
      </c>
      <c r="W5" s="1">
        <v>21</v>
      </c>
      <c r="X5" s="1">
        <v>22</v>
      </c>
      <c r="Y5" s="1">
        <v>42</v>
      </c>
      <c r="Z5" s="1">
        <v>43.2</v>
      </c>
      <c r="AA5" s="1">
        <v>58.3</v>
      </c>
      <c r="AB5" s="1">
        <v>81.900000000000006</v>
      </c>
      <c r="AC5" s="1">
        <v>86.4</v>
      </c>
      <c r="AD5" s="1">
        <v>74.7</v>
      </c>
      <c r="AE5" s="1">
        <v>100.4</v>
      </c>
      <c r="AF5" s="1">
        <v>93</v>
      </c>
      <c r="AG5" s="1">
        <v>102</v>
      </c>
      <c r="AH5" s="1">
        <v>106</v>
      </c>
      <c r="AI5" s="1">
        <v>129</v>
      </c>
      <c r="AJ5" s="1">
        <v>132</v>
      </c>
      <c r="AK5" s="1">
        <v>156</v>
      </c>
      <c r="AL5" s="1">
        <v>153</v>
      </c>
      <c r="AM5" s="1">
        <v>143</v>
      </c>
      <c r="AN5" s="1">
        <v>145.69999999999999</v>
      </c>
      <c r="AO5" s="1">
        <v>152.5</v>
      </c>
      <c r="AP5" s="1">
        <v>178</v>
      </c>
      <c r="AQ5" s="8">
        <v>200.8</v>
      </c>
      <c r="AR5" s="8">
        <v>203</v>
      </c>
      <c r="AS5" s="8">
        <v>206</v>
      </c>
      <c r="AT5" s="8">
        <v>210.3</v>
      </c>
      <c r="AU5" s="2">
        <v>221.1</v>
      </c>
      <c r="AV5" s="2">
        <v>235</v>
      </c>
      <c r="AW5" s="2">
        <v>213.5</v>
      </c>
      <c r="AX5" s="2">
        <v>188.57400000000001</v>
      </c>
      <c r="AY5" s="2">
        <v>193.6</v>
      </c>
      <c r="AZ5" s="2">
        <v>193.220709</v>
      </c>
      <c r="BA5" s="2">
        <v>190.08080399999997</v>
      </c>
      <c r="BB5" s="2">
        <v>159.58202000000003</v>
      </c>
      <c r="BC5" s="2">
        <v>249.14882399999996</v>
      </c>
      <c r="BD5" s="2">
        <v>252.18120999999999</v>
      </c>
    </row>
    <row r="6" spans="1:56" ht="20.399999999999999" x14ac:dyDescent="0.3">
      <c r="A6" s="3">
        <v>4</v>
      </c>
      <c r="B6" s="10" t="s">
        <v>7</v>
      </c>
      <c r="C6" s="3" t="s">
        <v>4</v>
      </c>
      <c r="D6" s="3" t="s">
        <v>58</v>
      </c>
      <c r="E6" s="3" t="s">
        <v>58</v>
      </c>
      <c r="F6" s="3" t="s">
        <v>58</v>
      </c>
      <c r="G6" s="3" t="s">
        <v>58</v>
      </c>
      <c r="H6" s="3" t="s">
        <v>58</v>
      </c>
      <c r="I6" s="3" t="s">
        <v>58</v>
      </c>
      <c r="J6" s="3" t="s">
        <v>58</v>
      </c>
      <c r="K6" s="3" t="s">
        <v>58</v>
      </c>
      <c r="L6" s="3" t="s">
        <v>58</v>
      </c>
      <c r="M6" s="3" t="s">
        <v>58</v>
      </c>
      <c r="N6" s="3" t="s">
        <v>58</v>
      </c>
      <c r="O6" s="3">
        <v>25.1</v>
      </c>
      <c r="P6" s="3">
        <v>34.799999999999997</v>
      </c>
      <c r="Q6" s="3">
        <v>15.3</v>
      </c>
      <c r="R6" s="3">
        <v>36.299999999999997</v>
      </c>
      <c r="S6" s="3">
        <v>39.200000000000003</v>
      </c>
      <c r="T6" s="3">
        <v>71</v>
      </c>
      <c r="U6" s="3">
        <v>82.9</v>
      </c>
      <c r="V6" s="3">
        <v>72.3</v>
      </c>
      <c r="W6" s="3">
        <v>37.4</v>
      </c>
      <c r="X6" s="3">
        <v>37.799999999999997</v>
      </c>
      <c r="Y6" s="3">
        <v>28.2</v>
      </c>
      <c r="Z6" s="3">
        <v>43.8</v>
      </c>
      <c r="AA6" s="3">
        <v>94.6</v>
      </c>
      <c r="AB6" s="3">
        <v>107.7</v>
      </c>
      <c r="AC6" s="3">
        <v>124</v>
      </c>
      <c r="AD6" s="3">
        <v>103.2</v>
      </c>
      <c r="AE6" s="3">
        <v>120.8</v>
      </c>
      <c r="AF6" s="3">
        <v>114.8</v>
      </c>
      <c r="AG6" s="3">
        <v>78</v>
      </c>
      <c r="AH6" s="3">
        <v>91</v>
      </c>
      <c r="AI6" s="3">
        <v>111</v>
      </c>
      <c r="AJ6" s="3">
        <v>138</v>
      </c>
      <c r="AK6" s="3">
        <v>141.5</v>
      </c>
      <c r="AL6" s="3">
        <v>148.80000000000001</v>
      </c>
      <c r="AM6" s="3">
        <v>158.30000000000001</v>
      </c>
      <c r="AN6" s="3">
        <v>180.9</v>
      </c>
      <c r="AO6" s="3">
        <v>212.2</v>
      </c>
      <c r="AP6" s="3">
        <v>218.7</v>
      </c>
      <c r="AQ6" s="11">
        <v>205.5</v>
      </c>
      <c r="AR6" s="11">
        <v>202.8</v>
      </c>
      <c r="AS6" s="11">
        <v>248.3</v>
      </c>
      <c r="AT6" s="11">
        <v>281.3</v>
      </c>
      <c r="AU6" s="4">
        <v>303</v>
      </c>
      <c r="AV6" s="4">
        <v>318.8</v>
      </c>
      <c r="AW6" s="4">
        <v>277.5</v>
      </c>
      <c r="AX6" s="4">
        <v>299.44299999999998</v>
      </c>
      <c r="AY6" s="4">
        <v>286.51400000000001</v>
      </c>
      <c r="AZ6" s="4">
        <v>353.23200000000003</v>
      </c>
      <c r="BA6" s="4">
        <v>338.81200000000001</v>
      </c>
      <c r="BB6" s="4">
        <v>350.97300000000001</v>
      </c>
      <c r="BC6" s="4">
        <v>310.01373599999999</v>
      </c>
      <c r="BD6" s="4">
        <v>286.28565000000003</v>
      </c>
    </row>
    <row r="7" spans="1:56" ht="20.399999999999999" x14ac:dyDescent="0.3">
      <c r="A7" s="1">
        <v>5</v>
      </c>
      <c r="B7" s="7" t="s">
        <v>8</v>
      </c>
      <c r="C7" s="1" t="s">
        <v>4</v>
      </c>
      <c r="D7" s="1" t="s">
        <v>58</v>
      </c>
      <c r="E7" s="1" t="s">
        <v>58</v>
      </c>
      <c r="F7" s="1" t="s">
        <v>58</v>
      </c>
      <c r="G7" s="1" t="s">
        <v>58</v>
      </c>
      <c r="H7" s="1" t="s">
        <v>58</v>
      </c>
      <c r="I7" s="1" t="s">
        <v>58</v>
      </c>
      <c r="J7" s="1" t="s">
        <v>58</v>
      </c>
      <c r="K7" s="1" t="s">
        <v>58</v>
      </c>
      <c r="L7" s="1" t="s">
        <v>58</v>
      </c>
      <c r="M7" s="1" t="s">
        <v>58</v>
      </c>
      <c r="N7" s="1" t="s">
        <v>58</v>
      </c>
      <c r="O7" s="1" t="s">
        <v>58</v>
      </c>
      <c r="P7" s="1" t="s">
        <v>58</v>
      </c>
      <c r="Q7" s="1" t="s">
        <v>58</v>
      </c>
      <c r="R7" s="1" t="s">
        <v>58</v>
      </c>
      <c r="S7" s="1" t="s">
        <v>58</v>
      </c>
      <c r="T7" s="1" t="s">
        <v>58</v>
      </c>
      <c r="U7" s="1" t="s">
        <v>58</v>
      </c>
      <c r="V7" s="1" t="s">
        <v>58</v>
      </c>
      <c r="W7" s="1" t="s">
        <v>58</v>
      </c>
      <c r="X7" s="1" t="s">
        <v>58</v>
      </c>
      <c r="Y7" s="1" t="s">
        <v>58</v>
      </c>
      <c r="Z7" s="1" t="s">
        <v>58</v>
      </c>
      <c r="AA7" s="1" t="s">
        <v>58</v>
      </c>
      <c r="AB7" s="1" t="s">
        <v>58</v>
      </c>
      <c r="AC7" s="1" t="s">
        <v>58</v>
      </c>
      <c r="AD7" s="1" t="s">
        <v>58</v>
      </c>
      <c r="AE7" s="1" t="s">
        <v>58</v>
      </c>
      <c r="AF7" s="1" t="s">
        <v>58</v>
      </c>
      <c r="AG7" s="1" t="s">
        <v>58</v>
      </c>
      <c r="AH7" s="1" t="s">
        <v>58</v>
      </c>
      <c r="AI7" s="1" t="s">
        <v>58</v>
      </c>
      <c r="AJ7" s="1" t="s">
        <v>58</v>
      </c>
      <c r="AK7" s="1" t="s">
        <v>58</v>
      </c>
      <c r="AL7" s="1" t="s">
        <v>58</v>
      </c>
      <c r="AM7" s="1">
        <v>102</v>
      </c>
      <c r="AN7" s="1">
        <v>103</v>
      </c>
      <c r="AO7" s="1">
        <v>136</v>
      </c>
      <c r="AP7" s="1">
        <v>130</v>
      </c>
      <c r="AQ7" s="8">
        <v>168</v>
      </c>
      <c r="AR7" s="8">
        <v>174</v>
      </c>
      <c r="AS7" s="8">
        <v>200</v>
      </c>
      <c r="AT7" s="8">
        <v>210.3</v>
      </c>
      <c r="AU7" s="2">
        <v>236.5</v>
      </c>
      <c r="AV7" s="2">
        <v>233.2</v>
      </c>
      <c r="AW7" s="2">
        <v>227.7</v>
      </c>
      <c r="AX7" s="2">
        <v>248.55099999999999</v>
      </c>
      <c r="AY7" s="2">
        <v>252.57499999999999</v>
      </c>
      <c r="AZ7" s="2">
        <v>243.91235999999998</v>
      </c>
      <c r="BA7" s="2">
        <v>234.98736</v>
      </c>
      <c r="BB7" s="2">
        <v>240.01152999999999</v>
      </c>
      <c r="BC7" s="2">
        <v>237.818951</v>
      </c>
      <c r="BD7" s="2">
        <v>232.38089000000002</v>
      </c>
    </row>
    <row r="8" spans="1:56" ht="20.399999999999999" x14ac:dyDescent="0.3">
      <c r="A8" s="3">
        <v>6</v>
      </c>
      <c r="B8" s="10" t="s">
        <v>9</v>
      </c>
      <c r="C8" s="3" t="s">
        <v>4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>
        <v>878.43700000000001</v>
      </c>
      <c r="S8" s="3">
        <v>957.49599999999998</v>
      </c>
      <c r="T8" s="3">
        <v>1542.876</v>
      </c>
      <c r="U8" s="3">
        <v>1790.0360000000001</v>
      </c>
      <c r="V8" s="3">
        <v>1887.22</v>
      </c>
      <c r="W8" s="3">
        <v>1668.3</v>
      </c>
      <c r="X8" s="3">
        <v>1336.4069999999999</v>
      </c>
      <c r="Y8" s="3">
        <v>1566.9680000000001</v>
      </c>
      <c r="Z8" s="3">
        <f>1685.3+54.817</f>
        <v>1740.117</v>
      </c>
      <c r="AA8" s="3">
        <f>2084.8+33.702</f>
        <v>2118.5020000000004</v>
      </c>
      <c r="AB8" s="3">
        <f>3298.5+183.508</f>
        <v>3482.0079999999998</v>
      </c>
      <c r="AC8" s="3">
        <f>3587.3+133.324</f>
        <v>3720.6240000000003</v>
      </c>
      <c r="AD8" s="3">
        <v>3413.8</v>
      </c>
      <c r="AE8" s="3">
        <v>4350.8</v>
      </c>
      <c r="AF8" s="3">
        <v>4484.6000000000004</v>
      </c>
      <c r="AG8" s="3">
        <v>4420.3</v>
      </c>
      <c r="AH8" s="3">
        <v>4850</v>
      </c>
      <c r="AI8" s="3">
        <v>5949.7</v>
      </c>
      <c r="AJ8" s="3">
        <v>7224</v>
      </c>
      <c r="AK8" s="3">
        <v>7312</v>
      </c>
      <c r="AL8" s="3">
        <v>9055</v>
      </c>
      <c r="AM8" s="3">
        <v>10085</v>
      </c>
      <c r="AN8" s="3">
        <v>11385</v>
      </c>
      <c r="AO8" s="3">
        <v>12800</v>
      </c>
      <c r="AP8" s="3">
        <v>14728.3</v>
      </c>
      <c r="AQ8" s="11">
        <v>18133.8</v>
      </c>
      <c r="AR8" s="11">
        <v>21378.2</v>
      </c>
      <c r="AS8" s="11">
        <v>25280.400000000001</v>
      </c>
      <c r="AT8" s="11">
        <v>25430</v>
      </c>
      <c r="AU8" s="4">
        <v>27220</v>
      </c>
      <c r="AV8" s="4">
        <v>27670</v>
      </c>
      <c r="AW8" s="4">
        <v>32100</v>
      </c>
      <c r="AX8" s="4">
        <v>33746.302000000003</v>
      </c>
      <c r="AY8" s="4">
        <v>34082.131999999998</v>
      </c>
      <c r="AZ8" s="4">
        <v>30427.323</v>
      </c>
      <c r="BA8" s="4">
        <v>31711.390000000007</v>
      </c>
      <c r="BB8" s="4">
        <v>34476.146000000001</v>
      </c>
      <c r="BC8" s="4">
        <v>35153.667999999991</v>
      </c>
      <c r="BD8" s="4" t="s">
        <v>59</v>
      </c>
    </row>
    <row r="9" spans="1:56" ht="20.399999999999999" x14ac:dyDescent="0.3">
      <c r="A9" s="1">
        <v>7</v>
      </c>
      <c r="B9" s="7" t="s">
        <v>10</v>
      </c>
      <c r="C9" s="1" t="s">
        <v>4</v>
      </c>
      <c r="D9" s="1" t="s">
        <v>58</v>
      </c>
      <c r="E9" s="1" t="s">
        <v>58</v>
      </c>
      <c r="F9" s="1" t="s">
        <v>58</v>
      </c>
      <c r="G9" s="1" t="s">
        <v>58</v>
      </c>
      <c r="H9" s="1" t="s">
        <v>58</v>
      </c>
      <c r="I9" s="1" t="s">
        <v>58</v>
      </c>
      <c r="J9" s="1" t="s">
        <v>58</v>
      </c>
      <c r="K9" s="1" t="s">
        <v>58</v>
      </c>
      <c r="L9" s="1" t="s">
        <v>58</v>
      </c>
      <c r="M9" s="1" t="s">
        <v>58</v>
      </c>
      <c r="N9" s="1" t="s">
        <v>58</v>
      </c>
      <c r="O9" s="1" t="s">
        <v>58</v>
      </c>
      <c r="P9" s="1" t="s">
        <v>58</v>
      </c>
      <c r="Q9" s="1" t="s">
        <v>58</v>
      </c>
      <c r="R9" s="1" t="s">
        <v>58</v>
      </c>
      <c r="S9" s="1" t="s">
        <v>58</v>
      </c>
      <c r="T9" s="1" t="s">
        <v>58</v>
      </c>
      <c r="U9" s="1" t="s">
        <v>58</v>
      </c>
      <c r="V9" s="1" t="s">
        <v>58</v>
      </c>
      <c r="W9" s="1" t="s">
        <v>58</v>
      </c>
      <c r="X9" s="1" t="s">
        <v>58</v>
      </c>
      <c r="Y9" s="1" t="s">
        <v>58</v>
      </c>
      <c r="Z9" s="1" t="s">
        <v>58</v>
      </c>
      <c r="AA9" s="1" t="s">
        <v>58</v>
      </c>
      <c r="AB9" s="1" t="s">
        <v>58</v>
      </c>
      <c r="AC9" s="1" t="s">
        <v>58</v>
      </c>
      <c r="AD9" s="1" t="s">
        <v>58</v>
      </c>
      <c r="AE9" s="1" t="s">
        <v>58</v>
      </c>
      <c r="AF9" s="1" t="s">
        <v>58</v>
      </c>
      <c r="AG9" s="1" t="s">
        <v>58</v>
      </c>
      <c r="AH9" s="1" t="s">
        <v>58</v>
      </c>
      <c r="AI9" s="1" t="s">
        <v>58</v>
      </c>
      <c r="AJ9" s="1">
        <v>749</v>
      </c>
      <c r="AK9" s="1">
        <v>981</v>
      </c>
      <c r="AL9" s="1">
        <v>964</v>
      </c>
      <c r="AM9" s="1">
        <v>963</v>
      </c>
      <c r="AN9" s="1">
        <v>942</v>
      </c>
      <c r="AO9" s="1">
        <v>814</v>
      </c>
      <c r="AP9" s="1">
        <v>930</v>
      </c>
      <c r="AQ9" s="8">
        <v>1025</v>
      </c>
      <c r="AR9" s="8">
        <v>1039</v>
      </c>
      <c r="AS9" s="8">
        <v>1266.5</v>
      </c>
      <c r="AT9" s="8">
        <v>1155</v>
      </c>
      <c r="AU9" s="2">
        <v>992</v>
      </c>
      <c r="AV9" s="2">
        <v>940</v>
      </c>
      <c r="AW9" s="2">
        <v>831.5</v>
      </c>
      <c r="AX9" s="2">
        <v>921.53200000000004</v>
      </c>
      <c r="AY9" s="2">
        <v>1156</v>
      </c>
      <c r="AZ9" s="2">
        <v>1113.9480000000001</v>
      </c>
      <c r="BA9" s="2">
        <v>1231.9970000000001</v>
      </c>
      <c r="BB9" s="2">
        <v>1379.2629999999999</v>
      </c>
      <c r="BC9" s="2">
        <v>1646.0092999999997</v>
      </c>
      <c r="BD9" s="2">
        <v>1515.3817100000003</v>
      </c>
    </row>
    <row r="10" spans="1:56" ht="20.399999999999999" x14ac:dyDescent="0.3">
      <c r="A10" s="3">
        <v>8</v>
      </c>
      <c r="B10" s="10" t="s">
        <v>11</v>
      </c>
      <c r="C10" s="3" t="s">
        <v>4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>
        <v>6312</v>
      </c>
      <c r="O10" s="3">
        <v>7150</v>
      </c>
      <c r="P10" s="3">
        <v>7620</v>
      </c>
      <c r="Q10" s="3">
        <v>7895</v>
      </c>
      <c r="R10" s="3">
        <v>9231</v>
      </c>
      <c r="S10" s="3">
        <v>10224</v>
      </c>
      <c r="T10" s="3">
        <v>10912</v>
      </c>
      <c r="U10" s="3">
        <v>11767</v>
      </c>
      <c r="V10" s="3">
        <v>12357</v>
      </c>
      <c r="W10" s="3">
        <v>12439</v>
      </c>
      <c r="X10" s="3">
        <v>12661</v>
      </c>
      <c r="Y10" s="3">
        <v>12203</v>
      </c>
      <c r="Z10" s="3">
        <v>12869</v>
      </c>
      <c r="AA10" s="3">
        <v>15055</v>
      </c>
      <c r="AB10" s="3">
        <v>15152</v>
      </c>
      <c r="AC10" s="3">
        <v>15142</v>
      </c>
      <c r="AD10" s="3">
        <v>16260</v>
      </c>
      <c r="AE10" s="3">
        <v>16836</v>
      </c>
      <c r="AF10" s="3">
        <v>17491</v>
      </c>
      <c r="AG10" s="3">
        <v>17806</v>
      </c>
      <c r="AH10" s="3">
        <v>19376</v>
      </c>
      <c r="AI10" s="3">
        <v>20149</v>
      </c>
      <c r="AJ10" s="3">
        <v>22080</v>
      </c>
      <c r="AK10" s="3">
        <v>23889</v>
      </c>
      <c r="AL10" s="3">
        <v>26645</v>
      </c>
      <c r="AM10" s="3">
        <v>28433</v>
      </c>
      <c r="AN10" s="3">
        <v>29783</v>
      </c>
      <c r="AO10" s="3">
        <v>32199</v>
      </c>
      <c r="AP10" s="3">
        <v>32630.000000000004</v>
      </c>
      <c r="AQ10" s="11">
        <v>35310</v>
      </c>
      <c r="AR10" s="11">
        <v>39970</v>
      </c>
      <c r="AS10" s="11">
        <v>44390</v>
      </c>
      <c r="AT10" s="11">
        <v>52140</v>
      </c>
      <c r="AU10" s="4">
        <v>61620</v>
      </c>
      <c r="AV10" s="4">
        <v>66460</v>
      </c>
      <c r="AW10" s="4">
        <v>70100</v>
      </c>
      <c r="AX10" s="4">
        <v>71000</v>
      </c>
      <c r="AY10" s="4">
        <v>66464</v>
      </c>
      <c r="AZ10" s="4">
        <v>58214.962757000008</v>
      </c>
      <c r="BA10" s="4">
        <v>55527.134669999999</v>
      </c>
      <c r="BB10" s="4">
        <v>54719.897300999983</v>
      </c>
      <c r="BC10" s="4">
        <v>55179.891911000013</v>
      </c>
      <c r="BD10" s="4">
        <v>61369.362838000001</v>
      </c>
    </row>
    <row r="11" spans="1:56" ht="20.399999999999999" x14ac:dyDescent="0.3">
      <c r="A11" s="1">
        <v>9</v>
      </c>
      <c r="B11" s="7" t="s">
        <v>12</v>
      </c>
      <c r="C11" s="1" t="s">
        <v>13</v>
      </c>
      <c r="D11" s="1" t="s">
        <v>58</v>
      </c>
      <c r="E11" s="1" t="s">
        <v>58</v>
      </c>
      <c r="F11" s="1" t="s">
        <v>58</v>
      </c>
      <c r="G11" s="1" t="s">
        <v>58</v>
      </c>
      <c r="H11" s="1" t="s">
        <v>58</v>
      </c>
      <c r="I11" s="1" t="s">
        <v>58</v>
      </c>
      <c r="J11" s="1" t="s">
        <v>58</v>
      </c>
      <c r="K11" s="1" t="s">
        <v>58</v>
      </c>
      <c r="L11" s="1" t="s">
        <v>58</v>
      </c>
      <c r="M11" s="1" t="s">
        <v>58</v>
      </c>
      <c r="N11" s="1" t="s">
        <v>58</v>
      </c>
      <c r="O11" s="1">
        <v>11200</v>
      </c>
      <c r="P11" s="1" t="s">
        <v>58</v>
      </c>
      <c r="Q11" s="1" t="s">
        <v>58</v>
      </c>
      <c r="R11" s="1" t="s">
        <v>58</v>
      </c>
      <c r="S11" s="1" t="s">
        <v>58</v>
      </c>
      <c r="T11" s="1" t="s">
        <v>58</v>
      </c>
      <c r="U11" s="1" t="s">
        <v>58</v>
      </c>
      <c r="V11" s="1" t="s">
        <v>58</v>
      </c>
      <c r="W11" s="1" t="s">
        <v>58</v>
      </c>
      <c r="X11" s="1" t="s">
        <v>58</v>
      </c>
      <c r="Y11" s="1" t="s">
        <v>58</v>
      </c>
      <c r="Z11" s="1">
        <v>20936</v>
      </c>
      <c r="AA11" s="1">
        <v>24207</v>
      </c>
      <c r="AB11" s="1">
        <v>27843</v>
      </c>
      <c r="AC11" s="1">
        <v>31666</v>
      </c>
      <c r="AD11" s="1">
        <v>32146</v>
      </c>
      <c r="AE11" s="1">
        <v>33311</v>
      </c>
      <c r="AF11" s="1">
        <v>41614</v>
      </c>
      <c r="AG11" s="1">
        <v>51000</v>
      </c>
      <c r="AH11" s="1">
        <v>53795</v>
      </c>
      <c r="AI11" s="1">
        <v>54458</v>
      </c>
      <c r="AJ11" s="1">
        <v>59655</v>
      </c>
      <c r="AK11" s="1">
        <v>63674</v>
      </c>
      <c r="AL11" s="1">
        <v>70194</v>
      </c>
      <c r="AM11" s="1">
        <v>82719</v>
      </c>
      <c r="AN11" s="1">
        <v>110000</v>
      </c>
      <c r="AO11" s="1">
        <v>124840</v>
      </c>
      <c r="AP11" s="1">
        <v>124000</v>
      </c>
      <c r="AQ11" s="8">
        <v>170000</v>
      </c>
      <c r="AR11" s="8">
        <v>180000</v>
      </c>
      <c r="AS11" s="8">
        <v>200000</v>
      </c>
      <c r="AT11" s="8">
        <v>235000</v>
      </c>
      <c r="AU11" s="2">
        <v>279417</v>
      </c>
      <c r="AV11" s="2">
        <v>290000</v>
      </c>
      <c r="AW11" s="2">
        <v>300000</v>
      </c>
      <c r="AX11" s="2">
        <v>300000</v>
      </c>
      <c r="AY11" s="2">
        <v>410270</v>
      </c>
      <c r="AZ11" s="2">
        <v>327956.65100000001</v>
      </c>
      <c r="BA11" s="2">
        <v>318287.91183900001</v>
      </c>
      <c r="BB11" s="2">
        <v>372170.43193300004</v>
      </c>
      <c r="BC11" s="2">
        <v>381736.09717000002</v>
      </c>
      <c r="BD11" s="2">
        <v>398855.77551499999</v>
      </c>
    </row>
    <row r="12" spans="1:56" ht="20.399999999999999" x14ac:dyDescent="0.3">
      <c r="A12" s="3">
        <v>10</v>
      </c>
      <c r="B12" s="10" t="s">
        <v>14</v>
      </c>
      <c r="C12" s="3" t="s">
        <v>4</v>
      </c>
      <c r="D12" s="3" t="s">
        <v>58</v>
      </c>
      <c r="E12" s="3" t="s">
        <v>58</v>
      </c>
      <c r="F12" s="3" t="s">
        <v>58</v>
      </c>
      <c r="G12" s="3" t="s">
        <v>58</v>
      </c>
      <c r="H12" s="3" t="s">
        <v>58</v>
      </c>
      <c r="I12" s="3" t="s">
        <v>58</v>
      </c>
      <c r="J12" s="3" t="s">
        <v>58</v>
      </c>
      <c r="K12" s="3" t="s">
        <v>58</v>
      </c>
      <c r="L12" s="3" t="s">
        <v>58</v>
      </c>
      <c r="M12" s="3" t="s">
        <v>58</v>
      </c>
      <c r="N12" s="3">
        <v>101.5</v>
      </c>
      <c r="O12" s="3">
        <v>90.6</v>
      </c>
      <c r="P12" s="3" t="s">
        <v>58</v>
      </c>
      <c r="Q12" s="3">
        <v>192.1</v>
      </c>
      <c r="R12" s="3" t="s">
        <v>58</v>
      </c>
      <c r="S12" s="3">
        <v>165.9</v>
      </c>
      <c r="T12" s="3" t="s">
        <v>58</v>
      </c>
      <c r="U12" s="3" t="s">
        <v>58</v>
      </c>
      <c r="V12" s="3" t="s">
        <v>58</v>
      </c>
      <c r="W12" s="3" t="s">
        <v>58</v>
      </c>
      <c r="X12" s="3"/>
      <c r="Y12" s="3">
        <v>162.30000000000001</v>
      </c>
      <c r="Z12" s="3">
        <v>161.19999999999999</v>
      </c>
      <c r="AA12" s="3">
        <v>194.3</v>
      </c>
      <c r="AB12" s="3">
        <v>189.6</v>
      </c>
      <c r="AC12" s="3">
        <v>244.6</v>
      </c>
      <c r="AD12" s="3">
        <v>256.2</v>
      </c>
      <c r="AE12" s="3">
        <v>259.10000000000002</v>
      </c>
      <c r="AF12" s="3">
        <v>227.8</v>
      </c>
      <c r="AG12" s="3">
        <v>249.9</v>
      </c>
      <c r="AH12" s="3">
        <v>269.8</v>
      </c>
      <c r="AI12" s="3">
        <v>263.7</v>
      </c>
      <c r="AJ12" s="3">
        <v>298.10000000000002</v>
      </c>
      <c r="AK12" s="3">
        <v>343.8</v>
      </c>
      <c r="AL12" s="3">
        <v>396.7</v>
      </c>
      <c r="AM12" s="3">
        <v>462</v>
      </c>
      <c r="AN12" s="3">
        <v>545.20000000000005</v>
      </c>
      <c r="AO12" s="3">
        <v>615.9</v>
      </c>
      <c r="AP12" s="3">
        <v>771</v>
      </c>
      <c r="AQ12" s="11">
        <v>777</v>
      </c>
      <c r="AR12" s="11">
        <v>784</v>
      </c>
      <c r="AS12" s="11">
        <v>771</v>
      </c>
      <c r="AT12" s="11">
        <v>780</v>
      </c>
      <c r="AU12" s="4">
        <v>955</v>
      </c>
      <c r="AV12" s="4">
        <v>956</v>
      </c>
      <c r="AW12" s="4">
        <v>1008</v>
      </c>
      <c r="AX12" s="4">
        <v>1189</v>
      </c>
      <c r="AY12" s="4">
        <v>1222</v>
      </c>
      <c r="AZ12" s="4">
        <v>852.82358799999997</v>
      </c>
      <c r="BA12" s="4">
        <v>826.12763999999993</v>
      </c>
      <c r="BB12" s="4">
        <v>982.27953999999988</v>
      </c>
      <c r="BC12" s="4">
        <v>971.722353</v>
      </c>
      <c r="BD12" s="4">
        <v>1040.0149500000002</v>
      </c>
    </row>
    <row r="13" spans="1:56" ht="20.399999999999999" x14ac:dyDescent="0.3">
      <c r="A13" s="1">
        <v>11</v>
      </c>
      <c r="B13" s="7" t="s">
        <v>15</v>
      </c>
      <c r="C13" s="1" t="s">
        <v>4</v>
      </c>
      <c r="D13" s="1" t="s">
        <v>58</v>
      </c>
      <c r="E13" s="1" t="s">
        <v>58</v>
      </c>
      <c r="F13" s="1" t="s">
        <v>58</v>
      </c>
      <c r="G13" s="1" t="s">
        <v>58</v>
      </c>
      <c r="H13" s="1" t="s">
        <v>58</v>
      </c>
      <c r="I13" s="1" t="s">
        <v>58</v>
      </c>
      <c r="J13" s="1" t="s">
        <v>58</v>
      </c>
      <c r="K13" s="1" t="s">
        <v>58</v>
      </c>
      <c r="L13" s="1" t="s">
        <v>58</v>
      </c>
      <c r="M13" s="1" t="s">
        <v>58</v>
      </c>
      <c r="N13" s="1" t="s">
        <v>58</v>
      </c>
      <c r="O13" s="1" t="s">
        <v>58</v>
      </c>
      <c r="P13" s="1" t="s">
        <v>58</v>
      </c>
      <c r="Q13" s="1" t="s">
        <v>58</v>
      </c>
      <c r="R13" s="1" t="s">
        <v>58</v>
      </c>
      <c r="S13" s="1" t="s">
        <v>58</v>
      </c>
      <c r="T13" s="1" t="s">
        <v>58</v>
      </c>
      <c r="U13" s="1" t="s">
        <v>58</v>
      </c>
      <c r="V13" s="1" t="s">
        <v>58</v>
      </c>
      <c r="W13" s="1" t="s">
        <v>58</v>
      </c>
      <c r="X13" s="1" t="s">
        <v>58</v>
      </c>
      <c r="Y13" s="1" t="s">
        <v>58</v>
      </c>
      <c r="Z13" s="1">
        <v>113.9</v>
      </c>
      <c r="AA13" s="1">
        <v>95.9</v>
      </c>
      <c r="AB13" s="1">
        <v>117.9</v>
      </c>
      <c r="AC13" s="1">
        <v>126.6</v>
      </c>
      <c r="AD13" s="1">
        <v>117.9</v>
      </c>
      <c r="AE13" s="1">
        <v>147.5</v>
      </c>
      <c r="AF13" s="1">
        <v>165.3</v>
      </c>
      <c r="AG13" s="1">
        <v>178.3</v>
      </c>
      <c r="AH13" s="1">
        <v>166.8</v>
      </c>
      <c r="AI13" s="1">
        <v>172.5</v>
      </c>
      <c r="AJ13" s="1">
        <v>224.9</v>
      </c>
      <c r="AK13" s="1">
        <v>247.6</v>
      </c>
      <c r="AL13" s="1">
        <v>256.8</v>
      </c>
      <c r="AM13" s="1">
        <v>272.2</v>
      </c>
      <c r="AN13" s="1">
        <v>238.7</v>
      </c>
      <c r="AO13" s="1">
        <v>292.60000000000002</v>
      </c>
      <c r="AP13" s="1">
        <v>383</v>
      </c>
      <c r="AQ13" s="8">
        <v>327</v>
      </c>
      <c r="AR13" s="8">
        <v>292</v>
      </c>
      <c r="AS13" s="8">
        <v>365</v>
      </c>
      <c r="AT13" s="8">
        <v>392</v>
      </c>
      <c r="AU13" s="2">
        <v>427</v>
      </c>
      <c r="AV13" s="2">
        <v>435</v>
      </c>
      <c r="AW13" s="2">
        <v>430</v>
      </c>
      <c r="AX13" s="2">
        <v>508</v>
      </c>
      <c r="AY13" s="2">
        <v>518</v>
      </c>
      <c r="AZ13" s="2">
        <v>459.53403900000001</v>
      </c>
      <c r="BA13" s="2">
        <v>460.93996999999996</v>
      </c>
      <c r="BB13" s="2">
        <v>412.14249000000001</v>
      </c>
      <c r="BC13" s="2">
        <v>464.17935999999992</v>
      </c>
      <c r="BD13" s="2">
        <v>530.38720999999998</v>
      </c>
    </row>
    <row r="14" spans="1:56" ht="20.399999999999999" x14ac:dyDescent="0.3">
      <c r="A14" s="3">
        <v>12</v>
      </c>
      <c r="B14" s="10" t="s">
        <v>16</v>
      </c>
      <c r="C14" s="3" t="s">
        <v>4</v>
      </c>
      <c r="D14" s="3" t="s">
        <v>58</v>
      </c>
      <c r="E14" s="3" t="s">
        <v>58</v>
      </c>
      <c r="F14" s="3" t="s">
        <v>58</v>
      </c>
      <c r="G14" s="3" t="s">
        <v>58</v>
      </c>
      <c r="H14" s="3" t="s">
        <v>58</v>
      </c>
      <c r="I14" s="3" t="s">
        <v>58</v>
      </c>
      <c r="J14" s="3" t="s">
        <v>58</v>
      </c>
      <c r="K14" s="3" t="s">
        <v>58</v>
      </c>
      <c r="L14" s="3" t="s">
        <v>58</v>
      </c>
      <c r="M14" s="3" t="s">
        <v>58</v>
      </c>
      <c r="N14" s="3" t="s">
        <v>58</v>
      </c>
      <c r="O14" s="3" t="s">
        <v>58</v>
      </c>
      <c r="P14" s="3" t="s">
        <v>58</v>
      </c>
      <c r="Q14" s="3" t="s">
        <v>58</v>
      </c>
      <c r="R14" s="3" t="s">
        <v>58</v>
      </c>
      <c r="S14" s="3" t="s">
        <v>58</v>
      </c>
      <c r="T14" s="3" t="s">
        <v>58</v>
      </c>
      <c r="U14" s="3" t="s">
        <v>58</v>
      </c>
      <c r="V14" s="3" t="s">
        <v>58</v>
      </c>
      <c r="W14" s="3" t="s">
        <v>58</v>
      </c>
      <c r="X14" s="3" t="s">
        <v>58</v>
      </c>
      <c r="Y14" s="3" t="s">
        <v>58</v>
      </c>
      <c r="Z14" s="3" t="s">
        <v>58</v>
      </c>
      <c r="AA14" s="3" t="s">
        <v>58</v>
      </c>
      <c r="AB14" s="3" t="s">
        <v>58</v>
      </c>
      <c r="AC14" s="3" t="s">
        <v>58</v>
      </c>
      <c r="AD14" s="3" t="s">
        <v>58</v>
      </c>
      <c r="AE14" s="3" t="s">
        <v>58</v>
      </c>
      <c r="AF14" s="3" t="s">
        <v>58</v>
      </c>
      <c r="AG14" s="3" t="s">
        <v>58</v>
      </c>
      <c r="AH14" s="3" t="s">
        <v>58</v>
      </c>
      <c r="AI14" s="3" t="s">
        <v>58</v>
      </c>
      <c r="AJ14" s="3">
        <v>34.697000000000003</v>
      </c>
      <c r="AK14" s="3">
        <v>36.442</v>
      </c>
      <c r="AL14" s="3">
        <v>35.954999999999998</v>
      </c>
      <c r="AM14" s="3">
        <v>32.465000000000003</v>
      </c>
      <c r="AN14" s="3">
        <v>33.341000000000001</v>
      </c>
      <c r="AO14" s="3">
        <v>37.735999999999997</v>
      </c>
      <c r="AP14" s="3">
        <v>40</v>
      </c>
      <c r="AQ14" s="11">
        <v>42</v>
      </c>
      <c r="AR14" s="11">
        <v>44</v>
      </c>
      <c r="AS14" s="11">
        <v>41.9</v>
      </c>
      <c r="AT14" s="11">
        <v>42.2</v>
      </c>
      <c r="AU14" s="4">
        <v>47.2</v>
      </c>
      <c r="AV14" s="4">
        <v>46.2</v>
      </c>
      <c r="AW14" s="4">
        <v>46.4</v>
      </c>
      <c r="AX14" s="4">
        <v>48</v>
      </c>
      <c r="AY14" s="4">
        <v>50</v>
      </c>
      <c r="AZ14" s="4">
        <v>49.491999999999997</v>
      </c>
      <c r="BA14" s="4">
        <v>47.671100000000003</v>
      </c>
      <c r="BB14" s="4">
        <v>46.642478000000004</v>
      </c>
      <c r="BC14" s="4">
        <v>49.880730000000007</v>
      </c>
      <c r="BD14" s="4">
        <v>54.82199</v>
      </c>
    </row>
    <row r="15" spans="1:56" ht="20.399999999999999" x14ac:dyDescent="0.3">
      <c r="A15" s="1">
        <v>13</v>
      </c>
      <c r="B15" s="7" t="s">
        <v>17</v>
      </c>
      <c r="C15" s="1" t="s">
        <v>4</v>
      </c>
      <c r="D15" s="1" t="s">
        <v>58</v>
      </c>
      <c r="E15" s="1" t="s">
        <v>58</v>
      </c>
      <c r="F15" s="1" t="s">
        <v>58</v>
      </c>
      <c r="G15" s="1" t="s">
        <v>58</v>
      </c>
      <c r="H15" s="1" t="s">
        <v>58</v>
      </c>
      <c r="I15" s="1" t="s">
        <v>58</v>
      </c>
      <c r="J15" s="1" t="s">
        <v>58</v>
      </c>
      <c r="K15" s="1" t="s">
        <v>58</v>
      </c>
      <c r="L15" s="1" t="s">
        <v>58</v>
      </c>
      <c r="M15" s="1" t="s">
        <v>58</v>
      </c>
      <c r="N15" s="1" t="s">
        <v>58</v>
      </c>
      <c r="O15" s="1">
        <v>16</v>
      </c>
      <c r="P15" s="1" t="s">
        <v>58</v>
      </c>
      <c r="Q15" s="1" t="s">
        <v>58</v>
      </c>
      <c r="R15" s="1" t="s">
        <v>58</v>
      </c>
      <c r="S15" s="1" t="s">
        <v>58</v>
      </c>
      <c r="T15" s="1" t="s">
        <v>58</v>
      </c>
      <c r="U15" s="1" t="s">
        <v>58</v>
      </c>
      <c r="V15" s="1" t="s">
        <v>58</v>
      </c>
      <c r="W15" s="1" t="s">
        <v>58</v>
      </c>
      <c r="X15" s="1" t="s">
        <v>58</v>
      </c>
      <c r="Y15" s="1" t="s">
        <v>58</v>
      </c>
      <c r="Z15" s="1">
        <v>19.3</v>
      </c>
      <c r="AA15" s="1">
        <v>21.4</v>
      </c>
      <c r="AB15" s="1">
        <v>23.5</v>
      </c>
      <c r="AC15" s="1">
        <v>30.6</v>
      </c>
      <c r="AD15" s="1">
        <v>31.7</v>
      </c>
      <c r="AE15" s="1">
        <v>33.1</v>
      </c>
      <c r="AF15" s="1">
        <v>39.1</v>
      </c>
      <c r="AG15" s="1">
        <v>45</v>
      </c>
      <c r="AH15" s="1">
        <v>45.2</v>
      </c>
      <c r="AI15" s="1">
        <v>49.6</v>
      </c>
      <c r="AJ15" s="1">
        <v>50.2</v>
      </c>
      <c r="AK15" s="1">
        <v>54.7</v>
      </c>
      <c r="AL15" s="1">
        <v>57.2</v>
      </c>
      <c r="AM15" s="1">
        <v>60.3</v>
      </c>
      <c r="AN15" s="1">
        <v>70.400000000000006</v>
      </c>
      <c r="AO15" s="1">
        <v>74.5</v>
      </c>
      <c r="AP15" s="1">
        <v>75</v>
      </c>
      <c r="AQ15" s="8">
        <v>82</v>
      </c>
      <c r="AR15" s="8">
        <v>69</v>
      </c>
      <c r="AS15" s="8">
        <v>79</v>
      </c>
      <c r="AT15" s="8">
        <v>75</v>
      </c>
      <c r="AU15" s="2">
        <v>88</v>
      </c>
      <c r="AV15" s="2">
        <v>89.4</v>
      </c>
      <c r="AW15" s="2">
        <v>89.8</v>
      </c>
      <c r="AX15" s="2">
        <v>88</v>
      </c>
      <c r="AY15" s="2">
        <v>98.4</v>
      </c>
      <c r="AZ15" s="2">
        <v>87.320117999999994</v>
      </c>
      <c r="BA15" s="2">
        <v>84.993749999999991</v>
      </c>
      <c r="BB15" s="2">
        <v>103.48530200000003</v>
      </c>
      <c r="BC15" s="2">
        <v>101.75884900000001</v>
      </c>
      <c r="BD15" s="2">
        <v>104.06409300000001</v>
      </c>
    </row>
    <row r="16" spans="1:56" ht="20.399999999999999" x14ac:dyDescent="0.3">
      <c r="A16" s="3">
        <v>14</v>
      </c>
      <c r="B16" s="10" t="s">
        <v>18</v>
      </c>
      <c r="C16" s="3" t="s">
        <v>19</v>
      </c>
      <c r="D16" s="3" t="s">
        <v>58</v>
      </c>
      <c r="E16" s="3">
        <v>17.109000000000002</v>
      </c>
      <c r="F16" s="3">
        <v>29.375</v>
      </c>
      <c r="G16" s="3">
        <v>3.5059999999999998</v>
      </c>
      <c r="H16" s="3">
        <v>41.703000000000003</v>
      </c>
      <c r="I16" s="3">
        <v>49.421999999999997</v>
      </c>
      <c r="J16" s="3">
        <v>60.603000000000002</v>
      </c>
      <c r="K16" s="3">
        <v>100.453</v>
      </c>
      <c r="L16" s="3">
        <v>147.57599999999999</v>
      </c>
      <c r="M16" s="3">
        <v>156.125</v>
      </c>
      <c r="N16" s="3">
        <v>184.321</v>
      </c>
      <c r="O16" s="3">
        <v>137.08600000000001</v>
      </c>
      <c r="P16" s="3">
        <v>72.010999999999996</v>
      </c>
      <c r="Q16" s="3">
        <v>71.22</v>
      </c>
      <c r="R16" s="3">
        <v>67.581999999999994</v>
      </c>
      <c r="S16" s="3">
        <v>51.332000000000001</v>
      </c>
      <c r="T16" s="3">
        <v>62.664000000000001</v>
      </c>
      <c r="U16" s="3">
        <v>61.828000000000003</v>
      </c>
      <c r="V16" s="3">
        <v>30.94</v>
      </c>
      <c r="W16" s="3">
        <v>24.288</v>
      </c>
      <c r="X16" s="3">
        <v>15.569000000000001</v>
      </c>
      <c r="Y16" s="3">
        <v>13.776</v>
      </c>
      <c r="Z16" s="3">
        <v>8.8219999999999992</v>
      </c>
      <c r="AA16" s="3">
        <v>21.530999999999999</v>
      </c>
      <c r="AB16" s="3">
        <v>49.48</v>
      </c>
      <c r="AC16" s="3">
        <v>74.679000000000002</v>
      </c>
      <c r="AD16" s="3">
        <v>54.551000000000002</v>
      </c>
      <c r="AE16" s="3">
        <v>54.35</v>
      </c>
      <c r="AF16" s="3">
        <v>80.8</v>
      </c>
      <c r="AG16" s="3">
        <v>106.158</v>
      </c>
      <c r="AH16" s="3">
        <v>142.744</v>
      </c>
      <c r="AI16" s="3">
        <v>164.102</v>
      </c>
      <c r="AJ16" s="3">
        <v>192.68</v>
      </c>
      <c r="AK16" s="3">
        <v>252.88399999999999</v>
      </c>
      <c r="AL16" s="3">
        <v>326.94200000000001</v>
      </c>
      <c r="AM16" s="3">
        <v>469.4</v>
      </c>
      <c r="AN16" s="3">
        <v>669.2</v>
      </c>
      <c r="AO16" s="3">
        <v>799.1</v>
      </c>
      <c r="AP16" s="3">
        <v>845.7</v>
      </c>
      <c r="AQ16" s="11">
        <v>923.84</v>
      </c>
      <c r="AR16" s="11">
        <v>795.4</v>
      </c>
      <c r="AS16" s="11">
        <v>881.75</v>
      </c>
      <c r="AT16" s="11">
        <v>1193.24</v>
      </c>
      <c r="AU16" s="4">
        <v>1359.6</v>
      </c>
      <c r="AV16" s="4">
        <v>1421.1</v>
      </c>
      <c r="AW16" s="4">
        <v>788.4</v>
      </c>
      <c r="AX16" s="4">
        <v>624.75</v>
      </c>
      <c r="AY16" s="4">
        <v>958.33900000000006</v>
      </c>
      <c r="AZ16" s="4">
        <v>892.572</v>
      </c>
      <c r="BA16" s="4">
        <v>1254.7950000000001</v>
      </c>
      <c r="BB16" s="4">
        <v>1429.0260000000001</v>
      </c>
      <c r="BC16" s="4">
        <v>886.17900000000009</v>
      </c>
      <c r="BD16" s="4">
        <v>757.96999999999991</v>
      </c>
    </row>
    <row r="17" spans="1:60" ht="20.399999999999999" x14ac:dyDescent="0.3">
      <c r="A17" s="1">
        <v>15</v>
      </c>
      <c r="B17" s="7" t="s">
        <v>20</v>
      </c>
      <c r="C17" s="1" t="s">
        <v>19</v>
      </c>
      <c r="D17" s="1" t="s">
        <v>58</v>
      </c>
      <c r="E17" s="1">
        <v>1.31</v>
      </c>
      <c r="F17" s="1">
        <v>5.8330000000000002</v>
      </c>
      <c r="G17" s="1">
        <v>8.9670000000000005</v>
      </c>
      <c r="H17" s="1">
        <v>10.420999999999999</v>
      </c>
      <c r="I17" s="1">
        <v>20.274999999999999</v>
      </c>
      <c r="J17" s="1">
        <v>20.591000000000001</v>
      </c>
      <c r="K17" s="1">
        <v>28.338000000000001</v>
      </c>
      <c r="L17" s="1">
        <v>57.31</v>
      </c>
      <c r="M17" s="1">
        <v>65.183999999999997</v>
      </c>
      <c r="N17" s="1">
        <v>59.372999999999998</v>
      </c>
      <c r="O17" s="1">
        <v>51.527000000000001</v>
      </c>
      <c r="P17" s="1">
        <v>14.632</v>
      </c>
      <c r="Q17" s="1">
        <v>18.143000000000001</v>
      </c>
      <c r="R17" s="1">
        <v>34.593000000000004</v>
      </c>
      <c r="S17" s="1">
        <v>36.811</v>
      </c>
      <c r="T17" s="1">
        <v>94.396000000000001</v>
      </c>
      <c r="U17" s="1">
        <v>93.507999999999996</v>
      </c>
      <c r="V17" s="1">
        <v>50.381</v>
      </c>
      <c r="W17" s="1">
        <v>17.614999999999998</v>
      </c>
      <c r="X17" s="1">
        <v>4.82</v>
      </c>
      <c r="Y17" s="1">
        <v>1.0449999999999999</v>
      </c>
      <c r="Z17" s="1">
        <v>4.4870000000000001</v>
      </c>
      <c r="AA17" s="1">
        <v>14.856999999999999</v>
      </c>
      <c r="AB17" s="1">
        <v>25.716000000000001</v>
      </c>
      <c r="AC17" s="1">
        <v>41.713000000000001</v>
      </c>
      <c r="AD17" s="1">
        <v>14.634</v>
      </c>
      <c r="AE17" s="1">
        <v>12.734</v>
      </c>
      <c r="AF17" s="1">
        <v>7.8330000000000002</v>
      </c>
      <c r="AG17" s="1">
        <v>14.698</v>
      </c>
      <c r="AH17" s="1">
        <v>24.167000000000002</v>
      </c>
      <c r="AI17" s="1">
        <v>33.831000000000003</v>
      </c>
      <c r="AJ17" s="1">
        <v>38.347999999999999</v>
      </c>
      <c r="AK17" s="1">
        <v>34.200000000000003</v>
      </c>
      <c r="AL17" s="1">
        <v>43.6</v>
      </c>
      <c r="AM17" s="1">
        <v>50.4</v>
      </c>
      <c r="AN17" s="1">
        <v>64.7</v>
      </c>
      <c r="AO17" s="1">
        <v>69.099999999999994</v>
      </c>
      <c r="AP17" s="1">
        <v>125.2</v>
      </c>
      <c r="AQ17" s="8">
        <v>153</v>
      </c>
      <c r="AR17" s="8">
        <v>160.19999999999999</v>
      </c>
      <c r="AS17" s="8">
        <v>190.6</v>
      </c>
      <c r="AT17" s="8">
        <v>188</v>
      </c>
      <c r="AU17" s="2">
        <v>200.5</v>
      </c>
      <c r="AV17" s="2">
        <v>189.21699999999998</v>
      </c>
      <c r="AW17" s="2">
        <v>118.3</v>
      </c>
      <c r="AX17" s="2">
        <v>104.75</v>
      </c>
      <c r="AY17" s="2">
        <v>151.04400000000001</v>
      </c>
      <c r="AZ17" s="2">
        <v>73.376999999999995</v>
      </c>
      <c r="BA17" s="2">
        <v>76.344000000000008</v>
      </c>
      <c r="BB17" s="2">
        <v>73.010999999999996</v>
      </c>
      <c r="BC17" s="2">
        <v>51.591999999999999</v>
      </c>
      <c r="BD17" s="2">
        <v>66.811000000000007</v>
      </c>
    </row>
    <row r="18" spans="1:60" ht="20.399999999999999" x14ac:dyDescent="0.3">
      <c r="A18" s="3">
        <v>16</v>
      </c>
      <c r="B18" s="10" t="s">
        <v>21</v>
      </c>
      <c r="C18" s="3" t="s">
        <v>22</v>
      </c>
      <c r="D18" s="3" t="s">
        <v>58</v>
      </c>
      <c r="E18" s="3">
        <f>1016+1283</f>
        <v>2299</v>
      </c>
      <c r="F18" s="3">
        <f>2159+1371</f>
        <v>3530</v>
      </c>
      <c r="G18" s="3">
        <f>3148+1249</f>
        <v>4397</v>
      </c>
      <c r="H18" s="3">
        <f>1616+1133</f>
        <v>2749</v>
      </c>
      <c r="I18" s="3">
        <f>2395+1194</f>
        <v>3589</v>
      </c>
      <c r="J18" s="3">
        <f>4015+1608</f>
        <v>5623</v>
      </c>
      <c r="K18" s="3">
        <f>3940+1837</f>
        <v>5777</v>
      </c>
      <c r="L18" s="3">
        <f>3281+2058</f>
        <v>5339</v>
      </c>
      <c r="M18" s="3">
        <f>3474+1977</f>
        <v>5451</v>
      </c>
      <c r="N18" s="3">
        <f>10165+2063</f>
        <v>12228</v>
      </c>
      <c r="O18" s="3">
        <f>8620+1928</f>
        <v>10548</v>
      </c>
      <c r="P18" s="3">
        <f>2048+1176</f>
        <v>3224</v>
      </c>
      <c r="Q18" s="3">
        <f>2824+1004</f>
        <v>3828</v>
      </c>
      <c r="R18" s="3">
        <f>3638+1329</f>
        <v>4967</v>
      </c>
      <c r="S18" s="3">
        <f>3583+1471</f>
        <v>5054</v>
      </c>
      <c r="T18" s="3">
        <f>10839+2166</f>
        <v>13005</v>
      </c>
      <c r="U18" s="3">
        <f>10703+2508</f>
        <v>13211</v>
      </c>
      <c r="V18" s="3">
        <f>6632+2485</f>
        <v>9117</v>
      </c>
      <c r="W18" s="3">
        <f>1328+17</f>
        <v>1345</v>
      </c>
      <c r="X18" s="3">
        <f>1741+386</f>
        <v>2127</v>
      </c>
      <c r="Y18" s="3">
        <f>1890+785</f>
        <v>2675</v>
      </c>
      <c r="Z18" s="3">
        <f>2176+724</f>
        <v>2900</v>
      </c>
      <c r="AA18" s="3">
        <f>2768+3086</f>
        <v>5854</v>
      </c>
      <c r="AB18" s="3">
        <v>8033</v>
      </c>
      <c r="AC18" s="3">
        <v>8144</v>
      </c>
      <c r="AD18" s="3">
        <v>3167</v>
      </c>
      <c r="AE18" s="3">
        <v>1963</v>
      </c>
      <c r="AF18" s="3">
        <v>1439</v>
      </c>
      <c r="AG18" s="3">
        <v>1450</v>
      </c>
      <c r="AH18" s="3">
        <v>1319</v>
      </c>
      <c r="AI18" s="3">
        <v>3158</v>
      </c>
      <c r="AJ18" s="3">
        <v>5170</v>
      </c>
      <c r="AK18" s="3">
        <v>4426</v>
      </c>
      <c r="AL18" s="3">
        <v>2560</v>
      </c>
      <c r="AM18" s="3">
        <v>5206</v>
      </c>
      <c r="AN18" s="3">
        <v>5108</v>
      </c>
      <c r="AO18" s="3">
        <v>5344</v>
      </c>
      <c r="AP18" s="3">
        <v>3500</v>
      </c>
      <c r="AQ18" s="11">
        <v>5840</v>
      </c>
      <c r="AR18" s="11">
        <v>5420</v>
      </c>
      <c r="AS18" s="11">
        <v>6200</v>
      </c>
      <c r="AT18" s="11">
        <v>6770</v>
      </c>
      <c r="AU18" s="4">
        <v>6460</v>
      </c>
      <c r="AV18" s="4">
        <v>6140</v>
      </c>
      <c r="AW18" s="4">
        <v>1060</v>
      </c>
      <c r="AX18" s="4">
        <v>510</v>
      </c>
      <c r="AY18" s="4">
        <v>927</v>
      </c>
      <c r="AZ18" s="4">
        <v>1308</v>
      </c>
      <c r="BA18" s="4">
        <v>2638</v>
      </c>
      <c r="BB18" s="4">
        <v>4261</v>
      </c>
      <c r="BC18" s="4">
        <v>3632</v>
      </c>
      <c r="BD18" s="4">
        <v>1972</v>
      </c>
      <c r="BE18" s="9"/>
      <c r="BF18" s="9"/>
      <c r="BG18" s="9"/>
      <c r="BH18" s="9"/>
    </row>
    <row r="19" spans="1:60" ht="20.399999999999999" x14ac:dyDescent="0.3">
      <c r="A19" s="1">
        <v>17</v>
      </c>
      <c r="B19" s="7" t="s">
        <v>23</v>
      </c>
      <c r="C19" s="1" t="s">
        <v>22</v>
      </c>
      <c r="D19" s="1" t="s">
        <v>58</v>
      </c>
      <c r="E19" s="1">
        <v>1816</v>
      </c>
      <c r="F19" s="1">
        <v>3878</v>
      </c>
      <c r="G19" s="1">
        <v>4103</v>
      </c>
      <c r="H19" s="1">
        <v>3283</v>
      </c>
      <c r="I19" s="1">
        <v>3874</v>
      </c>
      <c r="J19" s="1">
        <v>6780</v>
      </c>
      <c r="K19" s="1">
        <v>13257</v>
      </c>
      <c r="L19" s="1">
        <v>46047</v>
      </c>
      <c r="M19" s="1">
        <v>41318</v>
      </c>
      <c r="N19" s="1">
        <v>36668</v>
      </c>
      <c r="O19" s="1">
        <v>10524</v>
      </c>
      <c r="P19" s="1">
        <v>3631</v>
      </c>
      <c r="Q19" s="1">
        <v>5293</v>
      </c>
      <c r="R19" s="1">
        <v>8258</v>
      </c>
      <c r="S19" s="1">
        <v>13845</v>
      </c>
      <c r="T19" s="1">
        <v>24938</v>
      </c>
      <c r="U19" s="1">
        <v>19811</v>
      </c>
      <c r="V19" s="1">
        <v>13684</v>
      </c>
      <c r="W19" s="1">
        <v>6078</v>
      </c>
      <c r="X19" s="1">
        <v>3594</v>
      </c>
      <c r="Y19" s="1">
        <v>3053</v>
      </c>
      <c r="Z19" s="1">
        <v>3258</v>
      </c>
      <c r="AA19" s="1">
        <v>7932</v>
      </c>
      <c r="AB19" s="1">
        <v>14773</v>
      </c>
      <c r="AC19" s="1">
        <v>12182</v>
      </c>
      <c r="AD19" s="1">
        <v>3841</v>
      </c>
      <c r="AE19" s="1">
        <v>2985</v>
      </c>
      <c r="AF19" s="1">
        <v>2588</v>
      </c>
      <c r="AG19" s="1">
        <v>4169</v>
      </c>
      <c r="AH19" s="1">
        <v>5872</v>
      </c>
      <c r="AI19" s="1">
        <v>5401</v>
      </c>
      <c r="AJ19" s="1">
        <v>4064</v>
      </c>
      <c r="AK19" s="1">
        <v>6984</v>
      </c>
      <c r="AL19" s="1">
        <v>6343</v>
      </c>
      <c r="AM19" s="1">
        <v>7228</v>
      </c>
      <c r="AN19" s="1">
        <v>14464</v>
      </c>
      <c r="AO19" s="1">
        <v>30715</v>
      </c>
      <c r="AP19" s="1">
        <v>33340</v>
      </c>
      <c r="AQ19" s="8">
        <v>19060</v>
      </c>
      <c r="AR19" s="8">
        <v>24350</v>
      </c>
      <c r="AS19" s="8">
        <v>32270.000000000004</v>
      </c>
      <c r="AT19" s="8">
        <v>30570</v>
      </c>
      <c r="AU19" s="2">
        <v>36180</v>
      </c>
      <c r="AV19" s="2">
        <v>34490</v>
      </c>
      <c r="AW19" s="2">
        <v>16390</v>
      </c>
      <c r="AX19" s="2">
        <v>7060</v>
      </c>
      <c r="AY19" s="2">
        <v>20977</v>
      </c>
      <c r="AZ19" s="2">
        <v>10794</v>
      </c>
      <c r="BA19" s="2">
        <v>15776</v>
      </c>
      <c r="BB19" s="2">
        <v>16402</v>
      </c>
      <c r="BC19" s="2">
        <v>10083</v>
      </c>
      <c r="BD19" s="2">
        <v>4505</v>
      </c>
      <c r="BE19" s="9"/>
      <c r="BF19" s="9"/>
      <c r="BG19" s="9"/>
      <c r="BH19" s="9"/>
    </row>
    <row r="20" spans="1:60" ht="20.399999999999999" x14ac:dyDescent="0.3">
      <c r="A20" s="3">
        <v>18</v>
      </c>
      <c r="B20" s="10" t="s">
        <v>24</v>
      </c>
      <c r="C20" s="3" t="s">
        <v>22</v>
      </c>
      <c r="D20" s="3" t="s">
        <v>58</v>
      </c>
      <c r="E20" s="3" t="s">
        <v>58</v>
      </c>
      <c r="F20" s="3" t="s">
        <v>58</v>
      </c>
      <c r="G20" s="3" t="s">
        <v>58</v>
      </c>
      <c r="H20" s="3" t="s">
        <v>58</v>
      </c>
      <c r="I20" s="3" t="s">
        <v>58</v>
      </c>
      <c r="J20" s="3" t="s">
        <v>58</v>
      </c>
      <c r="K20" s="3" t="s">
        <v>58</v>
      </c>
      <c r="L20" s="3" t="s">
        <v>58</v>
      </c>
      <c r="M20" s="3" t="s">
        <v>58</v>
      </c>
      <c r="N20" s="3">
        <v>95</v>
      </c>
      <c r="O20" s="3" t="s">
        <v>58</v>
      </c>
      <c r="P20" s="3">
        <v>66</v>
      </c>
      <c r="Q20" s="3">
        <v>167</v>
      </c>
      <c r="R20" s="3" t="s">
        <v>58</v>
      </c>
      <c r="S20" s="3">
        <v>215</v>
      </c>
      <c r="T20" s="3" t="s">
        <v>58</v>
      </c>
      <c r="U20" s="3" t="s">
        <v>58</v>
      </c>
      <c r="V20" s="3" t="s">
        <v>58</v>
      </c>
      <c r="W20" s="3" t="s">
        <v>58</v>
      </c>
      <c r="X20" s="3" t="s">
        <v>58</v>
      </c>
      <c r="Y20" s="3">
        <v>255</v>
      </c>
      <c r="Z20" s="3">
        <v>251</v>
      </c>
      <c r="AA20" s="3">
        <v>665</v>
      </c>
      <c r="AB20" s="3">
        <v>559</v>
      </c>
      <c r="AC20" s="3">
        <v>573</v>
      </c>
      <c r="AD20" s="3">
        <v>458</v>
      </c>
      <c r="AE20" s="3">
        <v>112</v>
      </c>
      <c r="AF20" s="3">
        <v>199</v>
      </c>
      <c r="AG20" s="3">
        <v>220</v>
      </c>
      <c r="AH20" s="3">
        <v>201</v>
      </c>
      <c r="AI20" s="3">
        <v>280</v>
      </c>
      <c r="AJ20" s="3">
        <v>298</v>
      </c>
      <c r="AK20" s="3">
        <v>363</v>
      </c>
      <c r="AL20" s="3">
        <v>368</v>
      </c>
      <c r="AM20" s="3">
        <v>452</v>
      </c>
      <c r="AN20" s="3">
        <v>639</v>
      </c>
      <c r="AO20" s="3">
        <v>701</v>
      </c>
      <c r="AP20" s="3">
        <v>1023</v>
      </c>
      <c r="AQ20" s="11">
        <v>1165</v>
      </c>
      <c r="AR20" s="11">
        <v>846</v>
      </c>
      <c r="AS20" s="11">
        <v>125</v>
      </c>
      <c r="AT20" s="11">
        <v>157</v>
      </c>
      <c r="AU20" s="4">
        <v>165</v>
      </c>
      <c r="AV20" s="4">
        <v>144</v>
      </c>
      <c r="AW20" s="4">
        <v>363</v>
      </c>
      <c r="AX20" s="4">
        <v>202</v>
      </c>
      <c r="AY20" s="4">
        <v>530</v>
      </c>
      <c r="AZ20" s="4">
        <v>225</v>
      </c>
      <c r="BA20" s="4">
        <v>408</v>
      </c>
      <c r="BB20" s="4">
        <v>758</v>
      </c>
      <c r="BC20" s="4">
        <v>712</v>
      </c>
      <c r="BD20" s="4">
        <v>429</v>
      </c>
    </row>
    <row r="21" spans="1:60" ht="20.399999999999999" x14ac:dyDescent="0.3">
      <c r="A21" s="1">
        <v>19</v>
      </c>
      <c r="B21" s="7" t="s">
        <v>25</v>
      </c>
      <c r="C21" s="1" t="s">
        <v>22</v>
      </c>
      <c r="D21" s="1" t="s">
        <v>58</v>
      </c>
      <c r="E21" s="1" t="s">
        <v>58</v>
      </c>
      <c r="F21" s="1" t="s">
        <v>58</v>
      </c>
      <c r="G21" s="1" t="s">
        <v>58</v>
      </c>
      <c r="H21" s="1" t="s">
        <v>58</v>
      </c>
      <c r="I21" s="1" t="s">
        <v>58</v>
      </c>
      <c r="J21" s="1" t="s">
        <v>58</v>
      </c>
      <c r="K21" s="1" t="s">
        <v>58</v>
      </c>
      <c r="L21" s="1" t="s">
        <v>58</v>
      </c>
      <c r="M21" s="1" t="s">
        <v>58</v>
      </c>
      <c r="N21" s="1">
        <v>9243</v>
      </c>
      <c r="O21" s="1" t="s">
        <v>58</v>
      </c>
      <c r="P21" s="1">
        <v>8106</v>
      </c>
      <c r="Q21" s="1">
        <v>6888</v>
      </c>
      <c r="R21" s="1" t="s">
        <v>58</v>
      </c>
      <c r="S21" s="1">
        <v>12575</v>
      </c>
      <c r="T21" s="1" t="s">
        <v>58</v>
      </c>
      <c r="U21" s="1" t="s">
        <v>58</v>
      </c>
      <c r="V21" s="1" t="s">
        <v>58</v>
      </c>
      <c r="W21" s="1" t="s">
        <v>58</v>
      </c>
      <c r="X21" s="1" t="s">
        <v>58</v>
      </c>
      <c r="Y21" s="1">
        <v>6223</v>
      </c>
      <c r="Z21" s="1">
        <v>11252</v>
      </c>
      <c r="AA21" s="1">
        <v>9611</v>
      </c>
      <c r="AB21" s="1">
        <v>12727</v>
      </c>
      <c r="AC21" s="1">
        <v>9320</v>
      </c>
      <c r="AD21" s="1">
        <v>6247</v>
      </c>
      <c r="AE21" s="1">
        <v>5081</v>
      </c>
      <c r="AF21" s="1">
        <v>4341</v>
      </c>
      <c r="AG21" s="1">
        <v>5417</v>
      </c>
      <c r="AH21" s="1">
        <v>4690</v>
      </c>
      <c r="AI21" s="1">
        <v>4503</v>
      </c>
      <c r="AJ21" s="1">
        <v>4378</v>
      </c>
      <c r="AK21" s="1">
        <v>7474</v>
      </c>
      <c r="AL21" s="1">
        <v>12613</v>
      </c>
      <c r="AM21" s="1">
        <v>13111</v>
      </c>
      <c r="AN21" s="1">
        <v>16212</v>
      </c>
      <c r="AO21" s="1">
        <v>16980</v>
      </c>
      <c r="AP21" s="1">
        <v>20250</v>
      </c>
      <c r="AQ21" s="8">
        <v>21189</v>
      </c>
      <c r="AR21" s="8">
        <v>27505</v>
      </c>
      <c r="AS21" s="8">
        <v>19500</v>
      </c>
      <c r="AT21" s="8">
        <v>10929</v>
      </c>
      <c r="AU21" s="2">
        <v>15410</v>
      </c>
      <c r="AV21" s="2">
        <v>17873</v>
      </c>
      <c r="AW21" s="2">
        <v>23297</v>
      </c>
      <c r="AX21" s="2">
        <v>22263</v>
      </c>
      <c r="AY21" s="2">
        <v>19539</v>
      </c>
      <c r="AZ21" s="2">
        <v>11851</v>
      </c>
      <c r="BA21" s="2">
        <v>14609</v>
      </c>
      <c r="BB21" s="2">
        <v>16865</v>
      </c>
      <c r="BC21" s="2">
        <v>16503</v>
      </c>
      <c r="BD21" s="2">
        <v>18657</v>
      </c>
    </row>
    <row r="22" spans="1:60" ht="20.399999999999999" x14ac:dyDescent="0.3">
      <c r="A22" s="3">
        <v>20</v>
      </c>
      <c r="B22" s="10" t="s">
        <v>26</v>
      </c>
      <c r="C22" s="3" t="s">
        <v>4</v>
      </c>
      <c r="D22" s="3" t="s">
        <v>58</v>
      </c>
      <c r="E22" s="3" t="s">
        <v>58</v>
      </c>
      <c r="F22" s="3" t="s">
        <v>58</v>
      </c>
      <c r="G22" s="3" t="s">
        <v>58</v>
      </c>
      <c r="H22" s="3" t="s">
        <v>58</v>
      </c>
      <c r="I22" s="3" t="s">
        <v>58</v>
      </c>
      <c r="J22" s="3" t="s">
        <v>58</v>
      </c>
      <c r="K22" s="3" t="s">
        <v>58</v>
      </c>
      <c r="L22" s="3" t="s">
        <v>58</v>
      </c>
      <c r="M22" s="3" t="s">
        <v>58</v>
      </c>
      <c r="N22" s="3">
        <v>308</v>
      </c>
      <c r="O22" s="3">
        <v>317</v>
      </c>
      <c r="P22" s="3">
        <v>361.6</v>
      </c>
      <c r="Q22" s="3">
        <v>296.10000000000002</v>
      </c>
      <c r="R22" s="3" t="s">
        <v>58</v>
      </c>
      <c r="S22" s="3">
        <v>336.7</v>
      </c>
      <c r="T22" s="3" t="s">
        <v>58</v>
      </c>
      <c r="U22" s="3" t="s">
        <v>58</v>
      </c>
      <c r="V22" s="3" t="s">
        <v>58</v>
      </c>
      <c r="W22" s="3" t="s">
        <v>58</v>
      </c>
      <c r="X22" s="3" t="s">
        <v>58</v>
      </c>
      <c r="Y22" s="3" t="s">
        <v>58</v>
      </c>
      <c r="Z22" s="3">
        <v>486.3</v>
      </c>
      <c r="AA22" s="3">
        <v>539.4</v>
      </c>
      <c r="AB22" s="3">
        <v>589.5</v>
      </c>
      <c r="AC22" s="3">
        <v>608.29999999999995</v>
      </c>
      <c r="AD22" s="3">
        <v>616.70000000000005</v>
      </c>
      <c r="AE22" s="3">
        <v>674.9</v>
      </c>
      <c r="AF22" s="3">
        <v>772.5</v>
      </c>
      <c r="AG22" s="3">
        <v>783.8</v>
      </c>
      <c r="AH22" s="3">
        <v>802.8</v>
      </c>
      <c r="AI22" s="3">
        <v>991.7</v>
      </c>
      <c r="AJ22" s="3">
        <v>974.5</v>
      </c>
      <c r="AK22" s="3">
        <v>1156.2</v>
      </c>
      <c r="AL22" s="3">
        <v>1146.5999999999999</v>
      </c>
      <c r="AM22" s="3">
        <v>1172.2</v>
      </c>
      <c r="AN22" s="3">
        <v>1284.5</v>
      </c>
      <c r="AO22" s="3">
        <v>1238</v>
      </c>
      <c r="AP22" s="3">
        <v>1438.7</v>
      </c>
      <c r="AQ22" s="11">
        <v>1529</v>
      </c>
      <c r="AR22" s="11">
        <v>1553.46</v>
      </c>
      <c r="AS22" s="11">
        <v>1447.4</v>
      </c>
      <c r="AT22" s="11">
        <v>1505.2</v>
      </c>
      <c r="AU22" s="4">
        <v>1451</v>
      </c>
      <c r="AV22" s="4">
        <v>1375.9</v>
      </c>
      <c r="AW22" s="4">
        <v>1523</v>
      </c>
      <c r="AX22" s="4">
        <v>1439.9760000000001</v>
      </c>
      <c r="AY22" s="4">
        <v>1488.7570000000001</v>
      </c>
      <c r="AZ22" s="4">
        <v>1530.1964429999998</v>
      </c>
      <c r="BA22" s="4">
        <v>1529.6388710000001</v>
      </c>
      <c r="BB22" s="4">
        <v>1547.9265400000002</v>
      </c>
      <c r="BC22" s="4">
        <v>1640.2062109999997</v>
      </c>
      <c r="BD22" s="4">
        <v>1809.2361580000002</v>
      </c>
    </row>
    <row r="23" spans="1:60" ht="20.399999999999999" x14ac:dyDescent="0.3">
      <c r="A23" s="1">
        <v>21</v>
      </c>
      <c r="B23" s="7" t="s">
        <v>27</v>
      </c>
      <c r="C23" s="1" t="s">
        <v>28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1" t="s">
        <v>58</v>
      </c>
      <c r="O23" s="1">
        <v>0.3</v>
      </c>
      <c r="P23" s="1" t="s">
        <v>58</v>
      </c>
      <c r="Q23" s="1" t="s">
        <v>58</v>
      </c>
      <c r="R23" s="1" t="s">
        <v>58</v>
      </c>
      <c r="S23" s="1" t="s">
        <v>58</v>
      </c>
      <c r="T23" s="1" t="s">
        <v>58</v>
      </c>
      <c r="U23" s="1" t="s">
        <v>58</v>
      </c>
      <c r="V23" s="1" t="s">
        <v>58</v>
      </c>
      <c r="W23" s="1" t="s">
        <v>58</v>
      </c>
      <c r="X23" s="1" t="s">
        <v>58</v>
      </c>
      <c r="Y23" s="1" t="s">
        <v>58</v>
      </c>
      <c r="Z23" s="1" t="s">
        <v>58</v>
      </c>
      <c r="AA23" s="1" t="s">
        <v>58</v>
      </c>
      <c r="AB23" s="1" t="s">
        <v>58</v>
      </c>
      <c r="AC23" s="1" t="s">
        <v>58</v>
      </c>
      <c r="AD23" s="1" t="s">
        <v>58</v>
      </c>
      <c r="AE23" s="1" t="s">
        <v>58</v>
      </c>
      <c r="AF23" s="1" t="s">
        <v>58</v>
      </c>
      <c r="AG23" s="1" t="s">
        <v>58</v>
      </c>
      <c r="AH23" s="1" t="s">
        <v>58</v>
      </c>
      <c r="AI23" s="1" t="s">
        <v>58</v>
      </c>
      <c r="AJ23" s="1">
        <v>14.545999999999999</v>
      </c>
      <c r="AK23" s="1">
        <v>19.942</v>
      </c>
      <c r="AL23" s="1">
        <v>21.242000000000001</v>
      </c>
      <c r="AM23" s="1">
        <v>21.558</v>
      </c>
      <c r="AN23" s="1">
        <v>23.57</v>
      </c>
      <c r="AO23" s="1">
        <v>25.268000000000001</v>
      </c>
      <c r="AP23" s="1">
        <v>26.41</v>
      </c>
      <c r="AQ23" s="8">
        <v>30.5</v>
      </c>
      <c r="AR23" s="8">
        <v>32.15</v>
      </c>
      <c r="AS23" s="8">
        <v>32.5</v>
      </c>
      <c r="AT23" s="8">
        <v>31.5</v>
      </c>
      <c r="AU23" s="2">
        <v>30.97</v>
      </c>
      <c r="AV23" s="2">
        <v>31.27</v>
      </c>
      <c r="AW23" s="2">
        <v>33.1</v>
      </c>
      <c r="AX23" s="2">
        <v>34.271399000000002</v>
      </c>
      <c r="AY23" s="2">
        <v>38</v>
      </c>
      <c r="AZ23" s="2">
        <v>41.620947618719001</v>
      </c>
      <c r="BA23" s="2">
        <v>40.218035599620002</v>
      </c>
      <c r="BB23" s="2">
        <v>38.329095547587002</v>
      </c>
      <c r="BC23" s="2">
        <v>39.001720855831003</v>
      </c>
      <c r="BD23" s="2">
        <v>48.245925846909003</v>
      </c>
    </row>
    <row r="24" spans="1:60" ht="20.399999999999999" x14ac:dyDescent="0.3">
      <c r="A24" s="3">
        <v>22</v>
      </c>
      <c r="B24" s="10" t="s">
        <v>29</v>
      </c>
      <c r="C24" s="3" t="s">
        <v>4</v>
      </c>
      <c r="D24" s="3" t="s">
        <v>58</v>
      </c>
      <c r="E24" s="3" t="s">
        <v>58</v>
      </c>
      <c r="F24" s="3" t="s">
        <v>58</v>
      </c>
      <c r="G24" s="3" t="s">
        <v>58</v>
      </c>
      <c r="H24" s="3" t="s">
        <v>58</v>
      </c>
      <c r="I24" s="3" t="s">
        <v>58</v>
      </c>
      <c r="J24" s="3" t="s">
        <v>58</v>
      </c>
      <c r="K24" s="3" t="s">
        <v>58</v>
      </c>
      <c r="L24" s="3" t="s">
        <v>58</v>
      </c>
      <c r="M24" s="3" t="s">
        <v>58</v>
      </c>
      <c r="N24" s="3">
        <v>117.6</v>
      </c>
      <c r="O24" s="3">
        <v>101</v>
      </c>
      <c r="P24" s="3">
        <v>60.2</v>
      </c>
      <c r="Q24" s="3" t="s">
        <v>58</v>
      </c>
      <c r="R24" s="3" t="s">
        <v>58</v>
      </c>
      <c r="S24" s="3">
        <v>126.7</v>
      </c>
      <c r="T24" s="3" t="s">
        <v>58</v>
      </c>
      <c r="U24" s="3" t="s">
        <v>58</v>
      </c>
      <c r="V24" s="3" t="s">
        <v>58</v>
      </c>
      <c r="W24" s="3" t="s">
        <v>58</v>
      </c>
      <c r="X24" s="3" t="s">
        <v>58</v>
      </c>
      <c r="Y24" s="3">
        <v>150.6</v>
      </c>
      <c r="Z24" s="3">
        <v>169.8</v>
      </c>
      <c r="AA24" s="3">
        <v>211.1</v>
      </c>
      <c r="AB24" s="3">
        <v>186.5</v>
      </c>
      <c r="AC24" s="3">
        <v>162.6</v>
      </c>
      <c r="AD24" s="3">
        <v>181.5</v>
      </c>
      <c r="AE24" s="3">
        <v>192.1</v>
      </c>
      <c r="AF24" s="3">
        <v>219.9</v>
      </c>
      <c r="AG24" s="3">
        <v>220</v>
      </c>
      <c r="AH24" s="3">
        <v>239.8</v>
      </c>
      <c r="AI24" s="3">
        <v>294.2</v>
      </c>
      <c r="AJ24" s="3">
        <v>297.5</v>
      </c>
      <c r="AK24" s="3">
        <v>352.5</v>
      </c>
      <c r="AL24" s="3">
        <v>368.1</v>
      </c>
      <c r="AM24" s="3">
        <v>421.8</v>
      </c>
      <c r="AN24" s="3">
        <v>450</v>
      </c>
      <c r="AO24" s="3">
        <v>486.7</v>
      </c>
      <c r="AP24" s="3">
        <v>562</v>
      </c>
      <c r="AQ24" s="11">
        <v>643</v>
      </c>
      <c r="AR24" s="11">
        <v>591.5</v>
      </c>
      <c r="AS24" s="11">
        <v>500.3</v>
      </c>
      <c r="AT24" s="11">
        <v>604.4</v>
      </c>
      <c r="AU24" s="4">
        <v>574.29999999999995</v>
      </c>
      <c r="AV24" s="4">
        <v>534.1</v>
      </c>
      <c r="AW24" s="4">
        <v>618.28800000000001</v>
      </c>
      <c r="AX24" s="4">
        <v>683.59100000000001</v>
      </c>
      <c r="AY24" s="4">
        <v>631.83399999999995</v>
      </c>
      <c r="AZ24" s="4">
        <v>640.99460599999986</v>
      </c>
      <c r="BA24" s="4">
        <v>659.09968399999991</v>
      </c>
      <c r="BB24" s="4">
        <v>656.67975799999999</v>
      </c>
      <c r="BC24" s="4">
        <v>637.12499200000002</v>
      </c>
      <c r="BD24" s="4">
        <v>604.5365220000001</v>
      </c>
    </row>
    <row r="25" spans="1:60" ht="20.399999999999999" x14ac:dyDescent="0.3">
      <c r="A25" s="1">
        <v>23</v>
      </c>
      <c r="B25" s="7" t="s">
        <v>30</v>
      </c>
      <c r="C25" s="1" t="s">
        <v>4</v>
      </c>
      <c r="D25" s="1" t="s">
        <v>58</v>
      </c>
      <c r="E25" s="1" t="s">
        <v>58</v>
      </c>
      <c r="F25" s="1" t="s">
        <v>58</v>
      </c>
      <c r="G25" s="1" t="s">
        <v>58</v>
      </c>
      <c r="H25" s="1" t="s">
        <v>58</v>
      </c>
      <c r="I25" s="1" t="s">
        <v>58</v>
      </c>
      <c r="J25" s="1" t="s">
        <v>58</v>
      </c>
      <c r="K25" s="1" t="s">
        <v>58</v>
      </c>
      <c r="L25" s="1" t="s">
        <v>58</v>
      </c>
      <c r="M25" s="1" t="s">
        <v>58</v>
      </c>
      <c r="N25" s="1">
        <v>120.6</v>
      </c>
      <c r="O25" s="1">
        <v>40</v>
      </c>
      <c r="P25" s="1">
        <v>90</v>
      </c>
      <c r="Q25" s="1">
        <v>64.2</v>
      </c>
      <c r="R25" s="1" t="s">
        <v>58</v>
      </c>
      <c r="S25" s="1">
        <v>30.9</v>
      </c>
      <c r="T25" s="1" t="s">
        <v>58</v>
      </c>
      <c r="U25" s="1" t="s">
        <v>58</v>
      </c>
      <c r="V25" s="1" t="s">
        <v>58</v>
      </c>
      <c r="W25" s="1" t="s">
        <v>58</v>
      </c>
      <c r="X25" s="1" t="s">
        <v>58</v>
      </c>
      <c r="Y25" s="1">
        <v>49.3</v>
      </c>
      <c r="Z25" s="1">
        <v>56.9</v>
      </c>
      <c r="AA25" s="1">
        <v>81.599999999999994</v>
      </c>
      <c r="AB25" s="1">
        <v>89</v>
      </c>
      <c r="AC25" s="1">
        <v>89.4</v>
      </c>
      <c r="AD25" s="1">
        <v>81.099999999999994</v>
      </c>
      <c r="AE25" s="1">
        <v>97.6</v>
      </c>
      <c r="AF25" s="1">
        <v>112</v>
      </c>
      <c r="AG25" s="1">
        <v>147.19999999999999</v>
      </c>
      <c r="AH25" s="1">
        <v>149</v>
      </c>
      <c r="AI25" s="1">
        <v>143</v>
      </c>
      <c r="AJ25" s="1">
        <v>160</v>
      </c>
      <c r="AK25" s="1">
        <v>170</v>
      </c>
      <c r="AL25" s="1">
        <v>173</v>
      </c>
      <c r="AM25" s="1">
        <v>180.4</v>
      </c>
      <c r="AN25" s="1">
        <v>188.6</v>
      </c>
      <c r="AO25" s="1">
        <v>205.2</v>
      </c>
      <c r="AP25" s="1">
        <v>200.3</v>
      </c>
      <c r="AQ25" s="8">
        <v>204.3</v>
      </c>
      <c r="AR25" s="8">
        <v>213</v>
      </c>
      <c r="AS25" s="8">
        <v>194.8</v>
      </c>
      <c r="AT25" s="8">
        <v>215.2</v>
      </c>
      <c r="AU25" s="2">
        <v>210.3</v>
      </c>
      <c r="AV25" s="2">
        <v>208.05</v>
      </c>
      <c r="AW25" s="2">
        <v>208.1</v>
      </c>
      <c r="AX25" s="2">
        <v>212.28</v>
      </c>
      <c r="AY25" s="2">
        <v>222.08480000000003</v>
      </c>
      <c r="AZ25" s="2">
        <v>191.27696400000008</v>
      </c>
      <c r="BA25" s="2">
        <v>222.84228300000001</v>
      </c>
      <c r="BB25" s="2">
        <v>223.68402699999999</v>
      </c>
      <c r="BC25" s="2">
        <v>222.89678999999998</v>
      </c>
      <c r="BD25" s="2">
        <v>231.736943</v>
      </c>
    </row>
    <row r="26" spans="1:60" ht="20.399999999999999" x14ac:dyDescent="0.3">
      <c r="A26" s="3">
        <v>24</v>
      </c>
      <c r="B26" s="10" t="s">
        <v>31</v>
      </c>
      <c r="C26" s="3" t="s">
        <v>4</v>
      </c>
      <c r="D26" s="3" t="s">
        <v>58</v>
      </c>
      <c r="E26" s="3" t="s">
        <v>58</v>
      </c>
      <c r="F26" s="3" t="s">
        <v>58</v>
      </c>
      <c r="G26" s="3" t="s">
        <v>58</v>
      </c>
      <c r="H26" s="3" t="s">
        <v>58</v>
      </c>
      <c r="I26" s="3" t="s">
        <v>58</v>
      </c>
      <c r="J26" s="3" t="s">
        <v>58</v>
      </c>
      <c r="K26" s="3" t="s">
        <v>58</v>
      </c>
      <c r="L26" s="3" t="s">
        <v>58</v>
      </c>
      <c r="M26" s="3" t="s">
        <v>58</v>
      </c>
      <c r="N26" s="3">
        <v>74.5</v>
      </c>
      <c r="O26" s="3">
        <v>73</v>
      </c>
      <c r="P26" s="3">
        <v>81.400000000000006</v>
      </c>
      <c r="Q26" s="3">
        <v>60</v>
      </c>
      <c r="R26" s="3" t="s">
        <v>58</v>
      </c>
      <c r="S26" s="3">
        <v>85.6</v>
      </c>
      <c r="T26" s="3" t="s">
        <v>58</v>
      </c>
      <c r="U26" s="3" t="s">
        <v>58</v>
      </c>
      <c r="V26" s="3" t="s">
        <v>58</v>
      </c>
      <c r="W26" s="3" t="s">
        <v>58</v>
      </c>
      <c r="X26" s="3" t="s">
        <v>58</v>
      </c>
      <c r="Y26" s="3">
        <v>92.4</v>
      </c>
      <c r="Z26" s="3">
        <v>118.9</v>
      </c>
      <c r="AA26" s="3">
        <v>165.9</v>
      </c>
      <c r="AB26" s="3">
        <v>182.2</v>
      </c>
      <c r="AC26" s="3">
        <v>172.5</v>
      </c>
      <c r="AD26" s="3">
        <v>183.1</v>
      </c>
      <c r="AE26" s="3">
        <v>193.1</v>
      </c>
      <c r="AF26" s="3">
        <v>257.5</v>
      </c>
      <c r="AG26" s="3">
        <v>270.89999999999998</v>
      </c>
      <c r="AH26" s="3">
        <v>288.39999999999998</v>
      </c>
      <c r="AI26" s="3">
        <v>327.3</v>
      </c>
      <c r="AJ26" s="3">
        <v>340.1</v>
      </c>
      <c r="AK26" s="3">
        <v>396</v>
      </c>
      <c r="AL26" s="3">
        <v>405.2</v>
      </c>
      <c r="AM26" s="3">
        <v>397.5</v>
      </c>
      <c r="AN26" s="3">
        <v>407.3</v>
      </c>
      <c r="AO26" s="3">
        <v>445.1</v>
      </c>
      <c r="AP26" s="3">
        <v>486.6</v>
      </c>
      <c r="AQ26" s="11">
        <v>484.8</v>
      </c>
      <c r="AR26" s="11">
        <v>461.6</v>
      </c>
      <c r="AS26" s="11">
        <v>493.4</v>
      </c>
      <c r="AT26" s="11">
        <v>429.2</v>
      </c>
      <c r="AU26" s="4">
        <v>500.8</v>
      </c>
      <c r="AV26" s="4">
        <v>519.5</v>
      </c>
      <c r="AW26" s="4">
        <v>532.79999999999995</v>
      </c>
      <c r="AX26" s="4">
        <v>559.45100000000002</v>
      </c>
      <c r="AY26" s="4">
        <v>589.94000000000005</v>
      </c>
      <c r="AZ26" s="4">
        <v>542.30899999999997</v>
      </c>
      <c r="BA26" s="4">
        <v>580.13800000000003</v>
      </c>
      <c r="BB26" s="4">
        <v>767.89699999999993</v>
      </c>
      <c r="BC26" s="4">
        <v>931.13304200000005</v>
      </c>
      <c r="BD26" s="4">
        <v>1000.0931329999999</v>
      </c>
    </row>
    <row r="27" spans="1:60" ht="20.399999999999999" x14ac:dyDescent="0.3">
      <c r="A27" s="1">
        <v>25</v>
      </c>
      <c r="B27" s="7" t="s">
        <v>32</v>
      </c>
      <c r="C27" s="1" t="s">
        <v>4</v>
      </c>
      <c r="D27" s="1" t="s">
        <v>58</v>
      </c>
      <c r="E27" s="1" t="s">
        <v>58</v>
      </c>
      <c r="F27" s="1" t="s">
        <v>58</v>
      </c>
      <c r="G27" s="1" t="s">
        <v>58</v>
      </c>
      <c r="H27" s="1" t="s">
        <v>58</v>
      </c>
      <c r="I27" s="1" t="s">
        <v>58</v>
      </c>
      <c r="J27" s="1" t="s">
        <v>58</v>
      </c>
      <c r="K27" s="1" t="s">
        <v>58</v>
      </c>
      <c r="L27" s="1" t="s">
        <v>58</v>
      </c>
      <c r="M27" s="1" t="s">
        <v>58</v>
      </c>
      <c r="N27" s="1" t="s">
        <v>58</v>
      </c>
      <c r="O27" s="1" t="s">
        <v>58</v>
      </c>
      <c r="P27" s="1" t="s">
        <v>58</v>
      </c>
      <c r="Q27" s="1" t="s">
        <v>58</v>
      </c>
      <c r="R27" s="1" t="s">
        <v>58</v>
      </c>
      <c r="S27" s="1" t="s">
        <v>58</v>
      </c>
      <c r="T27" s="1" t="s">
        <v>58</v>
      </c>
      <c r="U27" s="1" t="s">
        <v>58</v>
      </c>
      <c r="V27" s="1" t="s">
        <v>58</v>
      </c>
      <c r="W27" s="1" t="s">
        <v>58</v>
      </c>
      <c r="X27" s="1" t="s">
        <v>58</v>
      </c>
      <c r="Y27" s="1" t="s">
        <v>58</v>
      </c>
      <c r="Z27" s="1">
        <v>10.5</v>
      </c>
      <c r="AA27" s="1">
        <v>116.2</v>
      </c>
      <c r="AB27" s="1">
        <v>141.80000000000001</v>
      </c>
      <c r="AC27" s="1">
        <v>170.2</v>
      </c>
      <c r="AD27" s="1">
        <v>182.4</v>
      </c>
      <c r="AE27" s="1">
        <v>621.1</v>
      </c>
      <c r="AF27" s="1">
        <v>234.1</v>
      </c>
      <c r="AG27" s="1">
        <v>237</v>
      </c>
      <c r="AH27" s="1">
        <v>260.60000000000002</v>
      </c>
      <c r="AI27" s="1">
        <v>264.39999999999998</v>
      </c>
      <c r="AJ27" s="1">
        <v>340.4</v>
      </c>
      <c r="AK27" s="1">
        <v>274.8</v>
      </c>
      <c r="AL27" s="1">
        <v>290.60000000000002</v>
      </c>
      <c r="AM27" s="1">
        <v>326.5</v>
      </c>
      <c r="AN27" s="1">
        <v>373</v>
      </c>
      <c r="AO27" s="1">
        <v>389.37700000000001</v>
      </c>
      <c r="AP27" s="1">
        <v>375.411</v>
      </c>
      <c r="AQ27" s="8">
        <v>387</v>
      </c>
      <c r="AR27" s="8">
        <v>452.291</v>
      </c>
      <c r="AS27" s="8">
        <v>408.2</v>
      </c>
      <c r="AT27" s="8">
        <v>408.8</v>
      </c>
      <c r="AU27" s="2">
        <v>401.1</v>
      </c>
      <c r="AV27" s="2">
        <v>373.3</v>
      </c>
      <c r="AW27" s="2">
        <v>410.8</v>
      </c>
      <c r="AX27" s="2">
        <v>373.06799999999998</v>
      </c>
      <c r="AY27" s="2">
        <v>363.82299999999998</v>
      </c>
      <c r="AZ27" s="2">
        <v>346.99299999999994</v>
      </c>
      <c r="BA27" s="2">
        <v>401.43000000000006</v>
      </c>
      <c r="BB27" s="2">
        <v>493.06600000000003</v>
      </c>
      <c r="BC27" s="2">
        <v>516.12198899999999</v>
      </c>
      <c r="BD27" s="2">
        <v>519.43415600000003</v>
      </c>
    </row>
    <row r="28" spans="1:60" ht="20.399999999999999" x14ac:dyDescent="0.3">
      <c r="A28" s="3">
        <v>26</v>
      </c>
      <c r="B28" s="10" t="s">
        <v>33</v>
      </c>
      <c r="C28" s="3" t="s">
        <v>34</v>
      </c>
      <c r="D28" s="3" t="s">
        <v>58</v>
      </c>
      <c r="E28" s="3" t="s">
        <v>58</v>
      </c>
      <c r="F28" s="3" t="s">
        <v>58</v>
      </c>
      <c r="G28" s="3" t="s">
        <v>58</v>
      </c>
      <c r="H28" s="3" t="s">
        <v>58</v>
      </c>
      <c r="I28" s="3" t="s">
        <v>58</v>
      </c>
      <c r="J28" s="3" t="s">
        <v>58</v>
      </c>
      <c r="K28" s="3" t="s">
        <v>58</v>
      </c>
      <c r="L28" s="3" t="s">
        <v>58</v>
      </c>
      <c r="M28" s="3" t="s">
        <v>58</v>
      </c>
      <c r="N28" s="3" t="s">
        <v>58</v>
      </c>
      <c r="O28" s="3" t="s">
        <v>58</v>
      </c>
      <c r="P28" s="3" t="s">
        <v>58</v>
      </c>
      <c r="Q28" s="3" t="s">
        <v>58</v>
      </c>
      <c r="R28" s="3" t="s">
        <v>58</v>
      </c>
      <c r="S28" s="3" t="s">
        <v>58</v>
      </c>
      <c r="T28" s="3" t="s">
        <v>58</v>
      </c>
      <c r="U28" s="3" t="s">
        <v>58</v>
      </c>
      <c r="V28" s="3" t="s">
        <v>58</v>
      </c>
      <c r="W28" s="3" t="s">
        <v>58</v>
      </c>
      <c r="X28" s="3" t="s">
        <v>58</v>
      </c>
      <c r="Y28" s="3" t="s">
        <v>58</v>
      </c>
      <c r="Z28" s="3" t="s">
        <v>58</v>
      </c>
      <c r="AA28" s="3" t="s">
        <v>58</v>
      </c>
      <c r="AB28" s="3" t="s">
        <v>58</v>
      </c>
      <c r="AC28" s="3" t="s">
        <v>58</v>
      </c>
      <c r="AD28" s="3" t="s">
        <v>58</v>
      </c>
      <c r="AE28" s="3" t="s">
        <v>58</v>
      </c>
      <c r="AF28" s="3" t="s">
        <v>58</v>
      </c>
      <c r="AG28" s="3" t="s">
        <v>58</v>
      </c>
      <c r="AH28" s="3" t="s">
        <v>58</v>
      </c>
      <c r="AI28" s="3" t="s">
        <v>58</v>
      </c>
      <c r="AJ28" s="3">
        <v>368.5</v>
      </c>
      <c r="AK28" s="3">
        <v>382.4</v>
      </c>
      <c r="AL28" s="3">
        <v>451.4</v>
      </c>
      <c r="AM28" s="3">
        <v>485</v>
      </c>
      <c r="AN28" s="3">
        <v>499.7</v>
      </c>
      <c r="AO28" s="3">
        <v>589.43200000000002</v>
      </c>
      <c r="AP28" s="3">
        <v>580.11699999999996</v>
      </c>
      <c r="AQ28" s="11">
        <v>637.9</v>
      </c>
      <c r="AR28" s="11">
        <v>704.98400000000004</v>
      </c>
      <c r="AS28" s="11">
        <v>718</v>
      </c>
      <c r="AT28" s="11">
        <v>599.20000000000005</v>
      </c>
      <c r="AU28" s="4">
        <v>719.7</v>
      </c>
      <c r="AV28" s="4">
        <v>787.8</v>
      </c>
      <c r="AW28" s="4">
        <v>881.6</v>
      </c>
      <c r="AX28" s="4">
        <v>921.75300000000004</v>
      </c>
      <c r="AY28" s="4">
        <v>959.48</v>
      </c>
      <c r="AZ28" s="4">
        <v>768.11789399999998</v>
      </c>
      <c r="BA28" s="4">
        <v>840.72742800000003</v>
      </c>
      <c r="BB28" s="4">
        <v>690.45552100000009</v>
      </c>
      <c r="BC28" s="4">
        <v>622.27120300000001</v>
      </c>
      <c r="BD28" s="4">
        <v>698.0050819999999</v>
      </c>
    </row>
    <row r="29" spans="1:60" ht="20.399999999999999" x14ac:dyDescent="0.3">
      <c r="A29" s="1">
        <v>27</v>
      </c>
      <c r="B29" s="7" t="s">
        <v>35</v>
      </c>
      <c r="C29" s="1" t="s">
        <v>34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1" t="s">
        <v>58</v>
      </c>
      <c r="O29" s="1" t="s">
        <v>58</v>
      </c>
      <c r="P29" s="1" t="s">
        <v>58</v>
      </c>
      <c r="Q29" s="1" t="s">
        <v>58</v>
      </c>
      <c r="R29" s="1" t="s">
        <v>58</v>
      </c>
      <c r="S29" s="1" t="s">
        <v>58</v>
      </c>
      <c r="T29" s="1" t="s">
        <v>58</v>
      </c>
      <c r="U29" s="1" t="s">
        <v>58</v>
      </c>
      <c r="V29" s="1" t="s">
        <v>58</v>
      </c>
      <c r="W29" s="1" t="s">
        <v>58</v>
      </c>
      <c r="X29" s="1" t="s">
        <v>58</v>
      </c>
      <c r="Y29" s="1" t="s">
        <v>58</v>
      </c>
      <c r="Z29" s="1" t="s">
        <v>58</v>
      </c>
      <c r="AA29" s="1" t="s">
        <v>58</v>
      </c>
      <c r="AB29" s="1" t="s">
        <v>58</v>
      </c>
      <c r="AC29" s="1" t="s">
        <v>58</v>
      </c>
      <c r="AD29" s="1" t="s">
        <v>58</v>
      </c>
      <c r="AE29" s="1" t="s">
        <v>58</v>
      </c>
      <c r="AF29" s="1" t="s">
        <v>58</v>
      </c>
      <c r="AG29" s="1" t="s">
        <v>58</v>
      </c>
      <c r="AH29" s="1" t="s">
        <v>58</v>
      </c>
      <c r="AI29" s="1" t="s">
        <v>58</v>
      </c>
      <c r="AJ29" s="1">
        <v>20.100000000000001</v>
      </c>
      <c r="AK29" s="1">
        <v>23.5</v>
      </c>
      <c r="AL29" s="1">
        <v>23.6</v>
      </c>
      <c r="AM29" s="1">
        <v>22.5</v>
      </c>
      <c r="AN29" s="1">
        <v>22.4</v>
      </c>
      <c r="AO29" s="1">
        <v>49.267000000000003</v>
      </c>
      <c r="AP29" s="1">
        <v>63.475000000000001</v>
      </c>
      <c r="AQ29" s="8">
        <v>69.25</v>
      </c>
      <c r="AR29" s="8">
        <v>71.587000000000003</v>
      </c>
      <c r="AS29" s="8">
        <v>117.4</v>
      </c>
      <c r="AT29" s="8">
        <v>176.7</v>
      </c>
      <c r="AU29" s="2">
        <v>164.4</v>
      </c>
      <c r="AV29" s="2">
        <v>315.35000000000002</v>
      </c>
      <c r="AW29" s="2">
        <v>427.4</v>
      </c>
      <c r="AX29" s="2">
        <v>435.32900000000001</v>
      </c>
      <c r="AY29" s="2">
        <v>523.27099999999996</v>
      </c>
      <c r="AZ29" s="2">
        <v>618.29999999999995</v>
      </c>
      <c r="BA29" s="2">
        <v>895.50380500000006</v>
      </c>
      <c r="BB29" s="2">
        <v>986.51492799999994</v>
      </c>
      <c r="BC29" s="2">
        <v>1199.769317</v>
      </c>
      <c r="BD29" s="2">
        <v>1216.8907240000001</v>
      </c>
    </row>
    <row r="30" spans="1:60" ht="20.399999999999999" x14ac:dyDescent="0.3">
      <c r="A30" s="3">
        <v>28</v>
      </c>
      <c r="B30" s="10" t="s">
        <v>36</v>
      </c>
      <c r="C30" s="3" t="s">
        <v>4</v>
      </c>
      <c r="D30" s="3" t="s">
        <v>58</v>
      </c>
      <c r="E30" s="3" t="s">
        <v>58</v>
      </c>
      <c r="F30" s="3" t="s">
        <v>58</v>
      </c>
      <c r="G30" s="3" t="s">
        <v>58</v>
      </c>
      <c r="H30" s="3" t="s">
        <v>58</v>
      </c>
      <c r="I30" s="3" t="s">
        <v>58</v>
      </c>
      <c r="J30" s="3" t="s">
        <v>58</v>
      </c>
      <c r="K30" s="3" t="s">
        <v>58</v>
      </c>
      <c r="L30" s="3" t="s">
        <v>58</v>
      </c>
      <c r="M30" s="3" t="s">
        <v>58</v>
      </c>
      <c r="N30" s="3" t="s">
        <v>58</v>
      </c>
      <c r="O30" s="3" t="s">
        <v>58</v>
      </c>
      <c r="P30" s="3" t="s">
        <v>58</v>
      </c>
      <c r="Q30" s="3" t="s">
        <v>58</v>
      </c>
      <c r="R30" s="3" t="s">
        <v>58</v>
      </c>
      <c r="S30" s="3" t="s">
        <v>58</v>
      </c>
      <c r="T30" s="3" t="s">
        <v>58</v>
      </c>
      <c r="U30" s="3" t="s">
        <v>58</v>
      </c>
      <c r="V30" s="3" t="s">
        <v>58</v>
      </c>
      <c r="W30" s="3" t="s">
        <v>58</v>
      </c>
      <c r="X30" s="3" t="s">
        <v>58</v>
      </c>
      <c r="Y30" s="3" t="s">
        <v>58</v>
      </c>
      <c r="Z30" s="3" t="s">
        <v>58</v>
      </c>
      <c r="AA30" s="3" t="s">
        <v>58</v>
      </c>
      <c r="AB30" s="3" t="s">
        <v>58</v>
      </c>
      <c r="AC30" s="3" t="s">
        <v>58</v>
      </c>
      <c r="AD30" s="3" t="s">
        <v>58</v>
      </c>
      <c r="AE30" s="3" t="s">
        <v>58</v>
      </c>
      <c r="AF30" s="3" t="s">
        <v>58</v>
      </c>
      <c r="AG30" s="3" t="s">
        <v>58</v>
      </c>
      <c r="AH30" s="3" t="s">
        <v>58</v>
      </c>
      <c r="AI30" s="3" t="s">
        <v>58</v>
      </c>
      <c r="AJ30" s="3">
        <v>13.7</v>
      </c>
      <c r="AK30" s="3">
        <v>17.600000000000001</v>
      </c>
      <c r="AL30" s="3">
        <v>25.6</v>
      </c>
      <c r="AM30" s="3">
        <v>24.8</v>
      </c>
      <c r="AN30" s="3">
        <v>30.1</v>
      </c>
      <c r="AO30" s="3">
        <v>31.7</v>
      </c>
      <c r="AP30" s="3">
        <v>22.43</v>
      </c>
      <c r="AQ30" s="11">
        <v>17.291</v>
      </c>
      <c r="AR30" s="11">
        <v>15.7</v>
      </c>
      <c r="AS30" s="11">
        <v>18.899999999999999</v>
      </c>
      <c r="AT30" s="11">
        <v>19.7</v>
      </c>
      <c r="AU30" s="4">
        <v>29</v>
      </c>
      <c r="AV30" s="4">
        <v>27.2</v>
      </c>
      <c r="AW30" s="4">
        <v>29</v>
      </c>
      <c r="AX30" s="4">
        <v>35.101999999999997</v>
      </c>
      <c r="AY30" s="4">
        <v>32.340728999999996</v>
      </c>
      <c r="AZ30" s="4">
        <v>27.176400000000001</v>
      </c>
      <c r="BA30" s="4">
        <v>32.590259999999994</v>
      </c>
      <c r="BB30" s="4">
        <v>36.609739999999995</v>
      </c>
      <c r="BC30" s="4">
        <v>26.668304999999997</v>
      </c>
      <c r="BD30" s="4">
        <v>36.592001000000003</v>
      </c>
    </row>
    <row r="31" spans="1:60" ht="20.399999999999999" x14ac:dyDescent="0.3">
      <c r="A31" s="1">
        <v>29</v>
      </c>
      <c r="B31" s="7" t="s">
        <v>37</v>
      </c>
      <c r="C31" s="1" t="s">
        <v>4</v>
      </c>
      <c r="D31" s="1" t="s">
        <v>58</v>
      </c>
      <c r="E31" s="1" t="s">
        <v>58</v>
      </c>
      <c r="F31" s="1" t="s">
        <v>58</v>
      </c>
      <c r="G31" s="1" t="s">
        <v>58</v>
      </c>
      <c r="H31" s="1" t="s">
        <v>58</v>
      </c>
      <c r="I31" s="1" t="s">
        <v>58</v>
      </c>
      <c r="J31" s="1" t="s">
        <v>58</v>
      </c>
      <c r="K31" s="1" t="s">
        <v>58</v>
      </c>
      <c r="L31" s="1" t="s">
        <v>58</v>
      </c>
      <c r="M31" s="1" t="s">
        <v>58</v>
      </c>
      <c r="N31" s="1" t="s">
        <v>58</v>
      </c>
      <c r="O31" s="1" t="s">
        <v>58</v>
      </c>
      <c r="P31" s="1" t="s">
        <v>58</v>
      </c>
      <c r="Q31" s="1" t="s">
        <v>58</v>
      </c>
      <c r="R31" s="1" t="s">
        <v>58</v>
      </c>
      <c r="S31" s="1" t="s">
        <v>58</v>
      </c>
      <c r="T31" s="1" t="s">
        <v>58</v>
      </c>
      <c r="U31" s="1" t="s">
        <v>58</v>
      </c>
      <c r="V31" s="1" t="s">
        <v>58</v>
      </c>
      <c r="W31" s="1" t="s">
        <v>58</v>
      </c>
      <c r="X31" s="1" t="s">
        <v>58</v>
      </c>
      <c r="Y31" s="1" t="s">
        <v>58</v>
      </c>
      <c r="Z31" s="1" t="s">
        <v>58</v>
      </c>
      <c r="AA31" s="1" t="s">
        <v>58</v>
      </c>
      <c r="AB31" s="1" t="s">
        <v>58</v>
      </c>
      <c r="AC31" s="1" t="s">
        <v>58</v>
      </c>
      <c r="AD31" s="1" t="s">
        <v>58</v>
      </c>
      <c r="AE31" s="1" t="s">
        <v>58</v>
      </c>
      <c r="AF31" s="1" t="s">
        <v>58</v>
      </c>
      <c r="AG31" s="1" t="s">
        <v>58</v>
      </c>
      <c r="AH31" s="1" t="s">
        <v>58</v>
      </c>
      <c r="AI31" s="1" t="s">
        <v>58</v>
      </c>
      <c r="AJ31" s="1">
        <v>158.80000000000001</v>
      </c>
      <c r="AK31" s="1">
        <v>161.80000000000001</v>
      </c>
      <c r="AL31" s="1">
        <v>650</v>
      </c>
      <c r="AM31" s="1">
        <v>690.3</v>
      </c>
      <c r="AN31" s="1">
        <v>770.2</v>
      </c>
      <c r="AO31" s="1">
        <v>600.00699999999995</v>
      </c>
      <c r="AP31" s="1">
        <v>730.226</v>
      </c>
      <c r="AQ31" s="8">
        <v>624.70000000000005</v>
      </c>
      <c r="AR31" s="8">
        <v>622.19000000000005</v>
      </c>
      <c r="AS31" s="8">
        <v>553.20000000000005</v>
      </c>
      <c r="AT31" s="8">
        <v>673.9</v>
      </c>
      <c r="AU31" s="2">
        <v>630</v>
      </c>
      <c r="AV31" s="2">
        <v>650</v>
      </c>
      <c r="AW31" s="2">
        <v>592.6</v>
      </c>
      <c r="AX31" s="2">
        <v>621.35</v>
      </c>
      <c r="AY31" s="2">
        <v>510.12640000000005</v>
      </c>
      <c r="AZ31" s="2">
        <v>428.08500000000004</v>
      </c>
      <c r="BA31" s="2">
        <v>454.54599999999999</v>
      </c>
      <c r="BB31" s="2">
        <v>487.72500000000008</v>
      </c>
      <c r="BC31" s="2">
        <v>653.89056699999992</v>
      </c>
      <c r="BD31" s="2">
        <v>567.33633599999996</v>
      </c>
    </row>
    <row r="32" spans="1:60" ht="20.399999999999999" x14ac:dyDescent="0.3">
      <c r="A32" s="3">
        <v>30</v>
      </c>
      <c r="B32" s="10" t="s">
        <v>38</v>
      </c>
      <c r="C32" s="3" t="s">
        <v>4</v>
      </c>
      <c r="D32" s="3" t="s">
        <v>58</v>
      </c>
      <c r="E32" s="3" t="s">
        <v>58</v>
      </c>
      <c r="F32" s="3" t="s">
        <v>58</v>
      </c>
      <c r="G32" s="3" t="s">
        <v>58</v>
      </c>
      <c r="H32" s="3" t="s">
        <v>58</v>
      </c>
      <c r="I32" s="3" t="s">
        <v>58</v>
      </c>
      <c r="J32" s="3" t="s">
        <v>58</v>
      </c>
      <c r="K32" s="3" t="s">
        <v>58</v>
      </c>
      <c r="L32" s="3" t="s">
        <v>58</v>
      </c>
      <c r="M32" s="3" t="s">
        <v>58</v>
      </c>
      <c r="N32" s="3" t="s">
        <v>58</v>
      </c>
      <c r="O32" s="3" t="s">
        <v>58</v>
      </c>
      <c r="P32" s="3" t="s">
        <v>58</v>
      </c>
      <c r="Q32" s="3" t="s">
        <v>58</v>
      </c>
      <c r="R32" s="3" t="s">
        <v>58</v>
      </c>
      <c r="S32" s="3" t="s">
        <v>58</v>
      </c>
      <c r="T32" s="3" t="s">
        <v>58</v>
      </c>
      <c r="U32" s="3" t="s">
        <v>58</v>
      </c>
      <c r="V32" s="3" t="s">
        <v>58</v>
      </c>
      <c r="W32" s="3" t="s">
        <v>58</v>
      </c>
      <c r="X32" s="3" t="s">
        <v>58</v>
      </c>
      <c r="Y32" s="3" t="s">
        <v>58</v>
      </c>
      <c r="Z32" s="3" t="s">
        <v>58</v>
      </c>
      <c r="AA32" s="3" t="s">
        <v>58</v>
      </c>
      <c r="AB32" s="3" t="s">
        <v>58</v>
      </c>
      <c r="AC32" s="3" t="s">
        <v>58</v>
      </c>
      <c r="AD32" s="3" t="s">
        <v>58</v>
      </c>
      <c r="AE32" s="3" t="s">
        <v>58</v>
      </c>
      <c r="AF32" s="3" t="s">
        <v>58</v>
      </c>
      <c r="AG32" s="3" t="s">
        <v>58</v>
      </c>
      <c r="AH32" s="3" t="s">
        <v>58</v>
      </c>
      <c r="AI32" s="3" t="s">
        <v>58</v>
      </c>
      <c r="AJ32" s="3">
        <v>61</v>
      </c>
      <c r="AK32" s="3">
        <v>65.099999999999994</v>
      </c>
      <c r="AL32" s="3">
        <v>64.099999999999994</v>
      </c>
      <c r="AM32" s="3">
        <v>70.3</v>
      </c>
      <c r="AN32" s="3">
        <v>47.4</v>
      </c>
      <c r="AO32" s="3">
        <v>97.04</v>
      </c>
      <c r="AP32" s="3">
        <v>101.006</v>
      </c>
      <c r="AQ32" s="11">
        <v>138.5</v>
      </c>
      <c r="AR32" s="11">
        <v>106</v>
      </c>
      <c r="AS32" s="11">
        <v>131.30000000000001</v>
      </c>
      <c r="AT32" s="11">
        <v>136.69</v>
      </c>
      <c r="AU32" s="4">
        <v>153</v>
      </c>
      <c r="AV32" s="4">
        <v>143</v>
      </c>
      <c r="AW32" s="4">
        <v>143.69999999999999</v>
      </c>
      <c r="AX32" s="4">
        <v>126.932</v>
      </c>
      <c r="AY32" s="4">
        <v>135.0573</v>
      </c>
      <c r="AZ32" s="4">
        <v>144.16900000000001</v>
      </c>
      <c r="BA32" s="4">
        <v>151.16220000000001</v>
      </c>
      <c r="BB32" s="4" t="s">
        <v>59</v>
      </c>
      <c r="BC32" s="4" t="s">
        <v>59</v>
      </c>
      <c r="BD32" s="4" t="s">
        <v>59</v>
      </c>
    </row>
    <row r="33" spans="1:56" ht="20.399999999999999" x14ac:dyDescent="0.3">
      <c r="A33" s="1">
        <v>31</v>
      </c>
      <c r="B33" s="7" t="s">
        <v>39</v>
      </c>
      <c r="C33" s="1" t="s">
        <v>4</v>
      </c>
      <c r="D33" s="1" t="s">
        <v>58</v>
      </c>
      <c r="E33" s="1" t="s">
        <v>58</v>
      </c>
      <c r="F33" s="1" t="s">
        <v>58</v>
      </c>
      <c r="G33" s="1" t="s">
        <v>58</v>
      </c>
      <c r="H33" s="1" t="s">
        <v>58</v>
      </c>
      <c r="I33" s="1" t="s">
        <v>58</v>
      </c>
      <c r="J33" s="1" t="s">
        <v>58</v>
      </c>
      <c r="K33" s="1" t="s">
        <v>58</v>
      </c>
      <c r="L33" s="1" t="s">
        <v>58</v>
      </c>
      <c r="M33" s="1" t="s">
        <v>58</v>
      </c>
      <c r="N33" s="1" t="s">
        <v>58</v>
      </c>
      <c r="O33" s="1" t="s">
        <v>58</v>
      </c>
      <c r="P33" s="1" t="s">
        <v>58</v>
      </c>
      <c r="Q33" s="1" t="s">
        <v>58</v>
      </c>
      <c r="R33" s="1" t="s">
        <v>58</v>
      </c>
      <c r="S33" s="1" t="s">
        <v>58</v>
      </c>
      <c r="T33" s="1" t="s">
        <v>58</v>
      </c>
      <c r="U33" s="1" t="s">
        <v>58</v>
      </c>
      <c r="V33" s="1" t="s">
        <v>58</v>
      </c>
      <c r="W33" s="1" t="s">
        <v>58</v>
      </c>
      <c r="X33" s="1" t="s">
        <v>58</v>
      </c>
      <c r="Y33" s="1" t="s">
        <v>58</v>
      </c>
      <c r="Z33" s="1" t="s">
        <v>58</v>
      </c>
      <c r="AA33" s="1" t="s">
        <v>58</v>
      </c>
      <c r="AB33" s="1" t="s">
        <v>58</v>
      </c>
      <c r="AC33" s="1" t="s">
        <v>58</v>
      </c>
      <c r="AD33" s="1" t="s">
        <v>58</v>
      </c>
      <c r="AE33" s="1" t="s">
        <v>58</v>
      </c>
      <c r="AF33" s="1" t="s">
        <v>58</v>
      </c>
      <c r="AG33" s="1" t="s">
        <v>58</v>
      </c>
      <c r="AH33" s="1" t="s">
        <v>58</v>
      </c>
      <c r="AI33" s="1" t="s">
        <v>58</v>
      </c>
      <c r="AJ33" s="1">
        <v>64.400000000000006</v>
      </c>
      <c r="AK33" s="1">
        <v>64.5</v>
      </c>
      <c r="AL33" s="1">
        <v>65</v>
      </c>
      <c r="AM33" s="1">
        <v>69.3</v>
      </c>
      <c r="AN33" s="1">
        <v>77.2</v>
      </c>
      <c r="AO33" s="1">
        <v>60.006999999999998</v>
      </c>
      <c r="AP33" s="1">
        <v>73.225999999999999</v>
      </c>
      <c r="AQ33" s="8">
        <v>65</v>
      </c>
      <c r="AR33" s="8">
        <v>52.838999999999999</v>
      </c>
      <c r="AS33" s="8">
        <v>47.6</v>
      </c>
      <c r="AT33" s="8">
        <v>42</v>
      </c>
      <c r="AU33" s="2">
        <v>58</v>
      </c>
      <c r="AV33" s="2">
        <v>51.4</v>
      </c>
      <c r="AW33" s="2">
        <v>56.8</v>
      </c>
      <c r="AX33" s="2">
        <v>41.441000000000003</v>
      </c>
      <c r="AY33" s="2">
        <v>26.2</v>
      </c>
      <c r="AZ33" s="2">
        <v>20.683240999999999</v>
      </c>
      <c r="BA33" s="2">
        <v>6.1556480000000011</v>
      </c>
      <c r="BB33" s="2" t="s">
        <v>59</v>
      </c>
      <c r="BC33" s="2" t="s">
        <v>59</v>
      </c>
      <c r="BD33" s="2" t="s">
        <v>59</v>
      </c>
    </row>
    <row r="34" spans="1:56" ht="20.399999999999999" x14ac:dyDescent="0.3">
      <c r="A34" s="3">
        <v>32</v>
      </c>
      <c r="B34" s="10" t="s">
        <v>57</v>
      </c>
      <c r="C34" s="3" t="s">
        <v>4</v>
      </c>
      <c r="D34" s="3" t="s">
        <v>58</v>
      </c>
      <c r="E34" s="3" t="s">
        <v>58</v>
      </c>
      <c r="F34" s="3" t="s">
        <v>58</v>
      </c>
      <c r="G34" s="3" t="s">
        <v>58</v>
      </c>
      <c r="H34" s="3" t="s">
        <v>58</v>
      </c>
      <c r="I34" s="3" t="s">
        <v>58</v>
      </c>
      <c r="J34" s="3" t="s">
        <v>58</v>
      </c>
      <c r="K34" s="3" t="s">
        <v>58</v>
      </c>
      <c r="L34" s="3" t="s">
        <v>58</v>
      </c>
      <c r="M34" s="3" t="s">
        <v>58</v>
      </c>
      <c r="N34" s="3" t="s">
        <v>58</v>
      </c>
      <c r="O34" s="3" t="s">
        <v>58</v>
      </c>
      <c r="P34" s="3" t="s">
        <v>58</v>
      </c>
      <c r="Q34" s="3" t="s">
        <v>58</v>
      </c>
      <c r="R34" s="3" t="s">
        <v>58</v>
      </c>
      <c r="S34" s="3" t="s">
        <v>58</v>
      </c>
      <c r="T34" s="3" t="s">
        <v>58</v>
      </c>
      <c r="U34" s="3" t="s">
        <v>58</v>
      </c>
      <c r="V34" s="3" t="s">
        <v>58</v>
      </c>
      <c r="W34" s="3" t="s">
        <v>58</v>
      </c>
      <c r="X34" s="3" t="s">
        <v>58</v>
      </c>
      <c r="Y34" s="3" t="s">
        <v>58</v>
      </c>
      <c r="Z34" s="3" t="s">
        <v>58</v>
      </c>
      <c r="AA34" s="3" t="s">
        <v>58</v>
      </c>
      <c r="AB34" s="3" t="s">
        <v>58</v>
      </c>
      <c r="AC34" s="3" t="s">
        <v>58</v>
      </c>
      <c r="AD34" s="3" t="s">
        <v>58</v>
      </c>
      <c r="AE34" s="3" t="s">
        <v>58</v>
      </c>
      <c r="AF34" s="3" t="s">
        <v>58</v>
      </c>
      <c r="AG34" s="3" t="s">
        <v>58</v>
      </c>
      <c r="AH34" s="3" t="s">
        <v>58</v>
      </c>
      <c r="AI34" s="3" t="s">
        <v>58</v>
      </c>
      <c r="AJ34" s="3">
        <v>59</v>
      </c>
      <c r="AK34" s="3">
        <v>68.400000000000006</v>
      </c>
      <c r="AL34" s="3">
        <v>70</v>
      </c>
      <c r="AM34" s="3">
        <v>68.099999999999994</v>
      </c>
      <c r="AN34" s="3">
        <v>68.2</v>
      </c>
      <c r="AO34" s="3">
        <v>72.531999999999996</v>
      </c>
      <c r="AP34" s="3">
        <v>71.111999999999995</v>
      </c>
      <c r="AQ34" s="11">
        <v>73.200999999999993</v>
      </c>
      <c r="AR34" s="11">
        <v>80.099999999999994</v>
      </c>
      <c r="AS34" s="11">
        <v>67.599999999999994</v>
      </c>
      <c r="AT34" s="11">
        <v>74.5</v>
      </c>
      <c r="AU34" s="4">
        <v>80.7</v>
      </c>
      <c r="AV34" s="4">
        <v>71.599999999999994</v>
      </c>
      <c r="AW34" s="4">
        <v>81.599999999999994</v>
      </c>
      <c r="AX34" s="4">
        <v>81.813999999999993</v>
      </c>
      <c r="AY34" s="4">
        <v>74.182000000000002</v>
      </c>
      <c r="AZ34" s="4">
        <v>79.444000000000003</v>
      </c>
      <c r="BA34" s="4">
        <v>102.69499999999999</v>
      </c>
      <c r="BB34" s="4">
        <v>127.78389999999999</v>
      </c>
      <c r="BC34" s="4">
        <v>129.77100000000002</v>
      </c>
      <c r="BD34" s="4">
        <v>121.07883399999999</v>
      </c>
    </row>
    <row r="35" spans="1:56" ht="20.399999999999999" x14ac:dyDescent="0.3">
      <c r="A35" s="1">
        <v>33</v>
      </c>
      <c r="B35" s="7" t="s">
        <v>40</v>
      </c>
      <c r="C35" s="1" t="s">
        <v>41</v>
      </c>
      <c r="D35" s="1" t="s">
        <v>58</v>
      </c>
      <c r="E35" s="1" t="s">
        <v>58</v>
      </c>
      <c r="F35" s="1" t="s">
        <v>58</v>
      </c>
      <c r="G35" s="1" t="s">
        <v>58</v>
      </c>
      <c r="H35" s="1" t="s">
        <v>58</v>
      </c>
      <c r="I35" s="1" t="s">
        <v>58</v>
      </c>
      <c r="J35" s="1" t="s">
        <v>58</v>
      </c>
      <c r="K35" s="1" t="s">
        <v>58</v>
      </c>
      <c r="L35" s="1" t="s">
        <v>58</v>
      </c>
      <c r="M35" s="1" t="s">
        <v>58</v>
      </c>
      <c r="N35" s="1" t="s">
        <v>58</v>
      </c>
      <c r="O35" s="1">
        <v>1.6040000000000001</v>
      </c>
      <c r="P35" s="1">
        <v>1.554</v>
      </c>
      <c r="Q35" s="1">
        <v>0.92500000000000004</v>
      </c>
      <c r="R35" s="1">
        <v>0.21099999999999999</v>
      </c>
      <c r="S35" s="1">
        <v>0.23400000000000001</v>
      </c>
      <c r="T35" s="1">
        <v>0.182</v>
      </c>
      <c r="U35" s="1">
        <v>0.314</v>
      </c>
      <c r="V35" s="1">
        <v>0.375</v>
      </c>
      <c r="W35" s="1">
        <v>0.51500000000000001</v>
      </c>
      <c r="X35" s="1">
        <v>0.67700000000000005</v>
      </c>
      <c r="Y35" s="1">
        <v>0.88400000000000001</v>
      </c>
      <c r="Z35" s="1">
        <v>2.4209999999999998</v>
      </c>
      <c r="AA35" s="1">
        <v>3.0049999999999999</v>
      </c>
      <c r="AB35" s="1">
        <v>4.3419999999999996</v>
      </c>
      <c r="AC35" s="1">
        <v>5.7009999999999996</v>
      </c>
      <c r="AD35" s="1">
        <v>5.4279999999999999</v>
      </c>
      <c r="AE35" s="1">
        <v>7.4669999999999996</v>
      </c>
      <c r="AF35" s="1">
        <v>8.7230000000000008</v>
      </c>
      <c r="AG35" s="1">
        <v>10.374000000000001</v>
      </c>
      <c r="AH35" s="1">
        <v>10.817</v>
      </c>
      <c r="AI35" s="1">
        <v>11.14</v>
      </c>
      <c r="AJ35" s="1">
        <v>11.000999999999999</v>
      </c>
      <c r="AK35" s="1">
        <v>11.808999999999999</v>
      </c>
      <c r="AL35" s="1">
        <v>12.542999999999999</v>
      </c>
      <c r="AM35" s="1">
        <v>13.109</v>
      </c>
      <c r="AN35" s="1">
        <v>13.968999999999999</v>
      </c>
      <c r="AO35" s="1">
        <v>15.07</v>
      </c>
      <c r="AP35" s="1">
        <v>15.757</v>
      </c>
      <c r="AQ35" s="8">
        <v>17.994</v>
      </c>
      <c r="AR35" s="8">
        <v>23.869</v>
      </c>
      <c r="AS35" s="8">
        <v>30.04</v>
      </c>
      <c r="AT35" s="8">
        <v>34.433999999999997</v>
      </c>
      <c r="AU35" s="2">
        <v>40.174999999999997</v>
      </c>
      <c r="AV35" s="2">
        <v>42.735999999999997</v>
      </c>
      <c r="AW35" s="2">
        <v>41.064</v>
      </c>
      <c r="AX35" s="2">
        <v>40.573999999999998</v>
      </c>
      <c r="AY35" s="2">
        <v>44.511000000000003</v>
      </c>
      <c r="AZ35" s="2">
        <v>46.411000000000001</v>
      </c>
      <c r="BA35" s="2">
        <v>50.718500000000006</v>
      </c>
      <c r="BB35" s="2">
        <v>53.538249999999998</v>
      </c>
      <c r="BC35" s="2">
        <v>53.498139999999992</v>
      </c>
      <c r="BD35" s="2">
        <v>54.517000000000003</v>
      </c>
    </row>
    <row r="36" spans="1:56" ht="20.399999999999999" x14ac:dyDescent="0.3">
      <c r="A36" s="3">
        <v>36</v>
      </c>
      <c r="B36" s="10" t="s">
        <v>44</v>
      </c>
      <c r="C36" s="3" t="s">
        <v>45</v>
      </c>
      <c r="D36" s="3" t="s">
        <v>58</v>
      </c>
      <c r="E36" s="3" t="s">
        <v>58</v>
      </c>
      <c r="F36" s="3" t="s">
        <v>58</v>
      </c>
      <c r="G36" s="3" t="s">
        <v>58</v>
      </c>
      <c r="H36" s="3" t="s">
        <v>58</v>
      </c>
      <c r="I36" s="3" t="s">
        <v>58</v>
      </c>
      <c r="J36" s="3" t="s">
        <v>58</v>
      </c>
      <c r="K36" s="3" t="s">
        <v>58</v>
      </c>
      <c r="L36" s="3" t="s">
        <v>58</v>
      </c>
      <c r="M36" s="3" t="s">
        <v>58</v>
      </c>
      <c r="N36" s="3" t="s">
        <v>58</v>
      </c>
      <c r="O36" s="3" t="s">
        <v>58</v>
      </c>
      <c r="P36" s="3" t="s">
        <v>58</v>
      </c>
      <c r="Q36" s="3" t="s">
        <v>58</v>
      </c>
      <c r="R36" s="3" t="s">
        <v>58</v>
      </c>
      <c r="S36" s="3" t="s">
        <v>58</v>
      </c>
      <c r="T36" s="3" t="s">
        <v>58</v>
      </c>
      <c r="U36" s="3" t="s">
        <v>58</v>
      </c>
      <c r="V36" s="3" t="s">
        <v>58</v>
      </c>
      <c r="W36" s="3" t="s">
        <v>58</v>
      </c>
      <c r="X36" s="3" t="s">
        <v>58</v>
      </c>
      <c r="Y36" s="3" t="s">
        <v>58</v>
      </c>
      <c r="Z36" s="3" t="s">
        <v>58</v>
      </c>
      <c r="AA36" s="3" t="s">
        <v>58</v>
      </c>
      <c r="AB36" s="3" t="s">
        <v>58</v>
      </c>
      <c r="AC36" s="3" t="s">
        <v>58</v>
      </c>
      <c r="AD36" s="3" t="s">
        <v>58</v>
      </c>
      <c r="AE36" s="3" t="s">
        <v>58</v>
      </c>
      <c r="AF36" s="3" t="s">
        <v>58</v>
      </c>
      <c r="AG36" s="3" t="s">
        <v>58</v>
      </c>
      <c r="AH36" s="3" t="s">
        <v>58</v>
      </c>
      <c r="AI36" s="3" t="s">
        <v>58</v>
      </c>
      <c r="AJ36" s="3">
        <v>17.321999999999999</v>
      </c>
      <c r="AK36" s="3">
        <v>18.79</v>
      </c>
      <c r="AL36" s="3">
        <v>33</v>
      </c>
      <c r="AM36" s="3">
        <v>34.9</v>
      </c>
      <c r="AN36" s="3">
        <v>45.3</v>
      </c>
      <c r="AO36" s="3">
        <v>45.9</v>
      </c>
      <c r="AP36" s="3">
        <v>48.8</v>
      </c>
      <c r="AQ36" s="11">
        <v>28</v>
      </c>
      <c r="AR36" s="11">
        <v>25.9</v>
      </c>
      <c r="AS36" s="11">
        <v>31.2</v>
      </c>
      <c r="AT36" s="11">
        <v>35.064</v>
      </c>
      <c r="AU36" s="4">
        <v>35.965000000000003</v>
      </c>
      <c r="AV36" s="4">
        <v>28.536000000000001</v>
      </c>
      <c r="AW36" s="4">
        <v>25.948</v>
      </c>
      <c r="AX36" s="4">
        <v>19</v>
      </c>
      <c r="AY36" s="4">
        <v>24.481999999999999</v>
      </c>
      <c r="AZ36" s="4">
        <v>17.237999999999996</v>
      </c>
      <c r="BA36" s="4">
        <v>6.9059999999999997</v>
      </c>
      <c r="BB36" s="4">
        <v>0.33700000000000002</v>
      </c>
      <c r="BC36" s="4">
        <v>2</v>
      </c>
      <c r="BD36" s="4">
        <v>1.7079999999999997</v>
      </c>
    </row>
    <row r="37" spans="1:56" ht="20.399999999999999" x14ac:dyDescent="0.3">
      <c r="A37" s="1">
        <v>37</v>
      </c>
      <c r="B37" s="7" t="s">
        <v>46</v>
      </c>
      <c r="C37" s="1" t="s">
        <v>45</v>
      </c>
      <c r="D37" s="1" t="s">
        <v>58</v>
      </c>
      <c r="E37" s="1" t="s">
        <v>58</v>
      </c>
      <c r="F37" s="1" t="s">
        <v>58</v>
      </c>
      <c r="G37" s="1" t="s">
        <v>58</v>
      </c>
      <c r="H37" s="1" t="s">
        <v>58</v>
      </c>
      <c r="I37" s="1" t="s">
        <v>58</v>
      </c>
      <c r="J37" s="1" t="s">
        <v>58</v>
      </c>
      <c r="K37" s="1" t="s">
        <v>58</v>
      </c>
      <c r="L37" s="1" t="s">
        <v>58</v>
      </c>
      <c r="M37" s="1" t="s">
        <v>58</v>
      </c>
      <c r="N37" s="1" t="s">
        <v>58</v>
      </c>
      <c r="O37" s="1">
        <v>47.1</v>
      </c>
      <c r="P37" s="1" t="s">
        <v>58</v>
      </c>
      <c r="Q37" s="1" t="s">
        <v>58</v>
      </c>
      <c r="R37" s="1" t="s">
        <v>58</v>
      </c>
      <c r="S37" s="1" t="s">
        <v>58</v>
      </c>
      <c r="T37" s="1" t="s">
        <v>58</v>
      </c>
      <c r="U37" s="1" t="s">
        <v>58</v>
      </c>
      <c r="V37" s="1" t="s">
        <v>58</v>
      </c>
      <c r="W37" s="1" t="s">
        <v>58</v>
      </c>
      <c r="X37" s="1" t="s">
        <v>58</v>
      </c>
      <c r="Y37" s="1" t="s">
        <v>58</v>
      </c>
      <c r="Z37" s="1">
        <v>50.1</v>
      </c>
      <c r="AA37" s="1">
        <v>52.3</v>
      </c>
      <c r="AB37" s="1">
        <v>55.4</v>
      </c>
      <c r="AC37" s="1">
        <v>54.7</v>
      </c>
      <c r="AD37" s="1">
        <v>51</v>
      </c>
      <c r="AE37" s="1">
        <v>44.5</v>
      </c>
      <c r="AF37" s="1">
        <v>51.9</v>
      </c>
      <c r="AG37" s="1">
        <v>183.7</v>
      </c>
      <c r="AH37" s="1">
        <v>188.3</v>
      </c>
      <c r="AI37" s="1">
        <v>173.3</v>
      </c>
      <c r="AJ37" s="1">
        <v>181.7</v>
      </c>
      <c r="AK37" s="1">
        <v>182.3</v>
      </c>
      <c r="AL37" s="1">
        <v>189.6</v>
      </c>
      <c r="AM37" s="1">
        <v>195.5</v>
      </c>
      <c r="AN37" s="1">
        <v>199.5</v>
      </c>
      <c r="AO37" s="1">
        <v>201.6</v>
      </c>
      <c r="AP37" s="1" t="s">
        <v>58</v>
      </c>
      <c r="AQ37" s="8">
        <v>203</v>
      </c>
      <c r="AR37" s="8">
        <v>203.5</v>
      </c>
      <c r="AS37" s="8">
        <v>203</v>
      </c>
      <c r="AT37" s="8">
        <v>175</v>
      </c>
      <c r="AU37" s="2">
        <v>196</v>
      </c>
      <c r="AV37" s="2">
        <v>160</v>
      </c>
      <c r="AW37" s="2">
        <v>198</v>
      </c>
      <c r="AX37" s="2">
        <v>192</v>
      </c>
      <c r="AY37" s="2">
        <v>193.99499999999998</v>
      </c>
      <c r="AZ37" s="2">
        <v>208.70000000000002</v>
      </c>
      <c r="BA37" s="2">
        <v>200.70000000000002</v>
      </c>
      <c r="BB37" s="2">
        <v>215.47499999999999</v>
      </c>
      <c r="BC37" s="2">
        <v>220.2</v>
      </c>
      <c r="BD37" s="2">
        <v>238.3</v>
      </c>
    </row>
    <row r="38" spans="1:56" ht="20.399999999999999" x14ac:dyDescent="0.3">
      <c r="A38" s="3">
        <v>34</v>
      </c>
      <c r="B38" s="10" t="s">
        <v>42</v>
      </c>
      <c r="C38" s="3" t="s">
        <v>4</v>
      </c>
      <c r="D38" s="3" t="s">
        <v>58</v>
      </c>
      <c r="E38" s="3" t="s">
        <v>58</v>
      </c>
      <c r="F38" s="3" t="s">
        <v>58</v>
      </c>
      <c r="G38" s="3" t="s">
        <v>58</v>
      </c>
      <c r="H38" s="3" t="s">
        <v>58</v>
      </c>
      <c r="I38" s="3" t="s">
        <v>58</v>
      </c>
      <c r="J38" s="3" t="s">
        <v>58</v>
      </c>
      <c r="K38" s="3" t="s">
        <v>58</v>
      </c>
      <c r="L38" s="3" t="s">
        <v>58</v>
      </c>
      <c r="M38" s="3" t="s">
        <v>58</v>
      </c>
      <c r="N38" s="3" t="s">
        <v>58</v>
      </c>
      <c r="O38" s="3" t="s">
        <v>58</v>
      </c>
      <c r="P38" s="3" t="s">
        <v>58</v>
      </c>
      <c r="Q38" s="3" t="s">
        <v>58</v>
      </c>
      <c r="R38" s="3" t="s">
        <v>58</v>
      </c>
      <c r="S38" s="3" t="s">
        <v>58</v>
      </c>
      <c r="T38" s="3" t="s">
        <v>58</v>
      </c>
      <c r="U38" s="3" t="s">
        <v>58</v>
      </c>
      <c r="V38" s="3" t="s">
        <v>58</v>
      </c>
      <c r="W38" s="3" t="s">
        <v>58</v>
      </c>
      <c r="X38" s="3" t="s">
        <v>58</v>
      </c>
      <c r="Y38" s="3" t="s">
        <v>58</v>
      </c>
      <c r="Z38" s="3" t="s">
        <v>58</v>
      </c>
      <c r="AA38" s="3" t="s">
        <v>58</v>
      </c>
      <c r="AB38" s="3" t="s">
        <v>58</v>
      </c>
      <c r="AC38" s="3" t="s">
        <v>58</v>
      </c>
      <c r="AD38" s="3" t="s">
        <v>58</v>
      </c>
      <c r="AE38" s="3" t="s">
        <v>58</v>
      </c>
      <c r="AF38" s="3" t="s">
        <v>58</v>
      </c>
      <c r="AG38" s="3" t="s">
        <v>58</v>
      </c>
      <c r="AH38" s="3" t="s">
        <v>58</v>
      </c>
      <c r="AI38" s="3" t="s">
        <v>58</v>
      </c>
      <c r="AJ38" s="3">
        <v>34.107999999999997</v>
      </c>
      <c r="AK38" s="3">
        <v>35.741999999999997</v>
      </c>
      <c r="AL38" s="3">
        <v>31.56</v>
      </c>
      <c r="AM38" s="3">
        <v>36.018000000000001</v>
      </c>
      <c r="AN38" s="3">
        <v>34.935000000000002</v>
      </c>
      <c r="AO38" s="3">
        <v>33.256</v>
      </c>
      <c r="AP38" s="3">
        <v>33.094999999999999</v>
      </c>
      <c r="AQ38" s="11">
        <v>28.3</v>
      </c>
      <c r="AR38" s="11">
        <v>31.2</v>
      </c>
      <c r="AS38" s="11">
        <v>27.6</v>
      </c>
      <c r="AT38" s="11">
        <v>25.466000000000001</v>
      </c>
      <c r="AU38" s="4">
        <v>34.4</v>
      </c>
      <c r="AV38" s="4">
        <v>29.465</v>
      </c>
      <c r="AW38" s="4">
        <v>155.94999999999999</v>
      </c>
      <c r="AX38" s="4">
        <v>173</v>
      </c>
      <c r="AY38" s="4">
        <v>133</v>
      </c>
      <c r="AZ38" s="4">
        <v>155.86499999999998</v>
      </c>
      <c r="BA38" s="4">
        <v>199.77000000000004</v>
      </c>
      <c r="BB38" s="4">
        <v>206.18099999999998</v>
      </c>
      <c r="BC38" s="4">
        <v>202</v>
      </c>
      <c r="BD38" s="4">
        <v>239.92000000000002</v>
      </c>
    </row>
    <row r="39" spans="1:56" ht="20.399999999999999" x14ac:dyDescent="0.3">
      <c r="A39" s="1">
        <v>35</v>
      </c>
      <c r="B39" s="7" t="s">
        <v>43</v>
      </c>
      <c r="C39" s="1" t="s">
        <v>4</v>
      </c>
      <c r="D39" s="1" t="s">
        <v>58</v>
      </c>
      <c r="E39" s="1" t="s">
        <v>58</v>
      </c>
      <c r="F39" s="1" t="s">
        <v>58</v>
      </c>
      <c r="G39" s="1" t="s">
        <v>58</v>
      </c>
      <c r="H39" s="1" t="s">
        <v>58</v>
      </c>
      <c r="I39" s="1" t="s">
        <v>58</v>
      </c>
      <c r="J39" s="1" t="s">
        <v>58</v>
      </c>
      <c r="K39" s="1" t="s">
        <v>58</v>
      </c>
      <c r="L39" s="1" t="s">
        <v>58</v>
      </c>
      <c r="M39" s="1" t="s">
        <v>58</v>
      </c>
      <c r="N39" s="1" t="s">
        <v>58</v>
      </c>
      <c r="O39" s="1" t="s">
        <v>58</v>
      </c>
      <c r="P39" s="1" t="s">
        <v>58</v>
      </c>
      <c r="Q39" s="1" t="s">
        <v>58</v>
      </c>
      <c r="R39" s="1" t="s">
        <v>58</v>
      </c>
      <c r="S39" s="1" t="s">
        <v>58</v>
      </c>
      <c r="T39" s="1" t="s">
        <v>58</v>
      </c>
      <c r="U39" s="1" t="s">
        <v>58</v>
      </c>
      <c r="V39" s="1" t="s">
        <v>58</v>
      </c>
      <c r="W39" s="1" t="s">
        <v>58</v>
      </c>
      <c r="X39" s="1" t="s">
        <v>58</v>
      </c>
      <c r="Y39" s="1" t="s">
        <v>58</v>
      </c>
      <c r="Z39" s="1" t="s">
        <v>58</v>
      </c>
      <c r="AA39" s="1" t="s">
        <v>58</v>
      </c>
      <c r="AB39" s="1" t="s">
        <v>58</v>
      </c>
      <c r="AC39" s="1" t="s">
        <v>58</v>
      </c>
      <c r="AD39" s="1" t="s">
        <v>58</v>
      </c>
      <c r="AE39" s="1" t="s">
        <v>58</v>
      </c>
      <c r="AF39" s="1" t="s">
        <v>58</v>
      </c>
      <c r="AG39" s="1" t="s">
        <v>58</v>
      </c>
      <c r="AH39" s="1" t="s">
        <v>58</v>
      </c>
      <c r="AI39" s="1" t="s">
        <v>58</v>
      </c>
      <c r="AJ39" s="1">
        <v>19.696999999999999</v>
      </c>
      <c r="AK39" s="1">
        <v>18.38</v>
      </c>
      <c r="AL39" s="1">
        <v>16.609000000000002</v>
      </c>
      <c r="AM39" s="1">
        <v>16.526</v>
      </c>
      <c r="AN39" s="1">
        <v>16.297000000000001</v>
      </c>
      <c r="AO39" s="1">
        <v>18.978000000000002</v>
      </c>
      <c r="AP39" s="1">
        <v>18.417000000000002</v>
      </c>
      <c r="AQ39" s="8" t="s">
        <v>58</v>
      </c>
      <c r="AR39" s="8">
        <v>52.207999999999998</v>
      </c>
      <c r="AS39" s="8">
        <v>71.637</v>
      </c>
      <c r="AT39" s="8">
        <v>74.87</v>
      </c>
      <c r="AU39" s="2">
        <v>80.349999999999994</v>
      </c>
      <c r="AV39" s="2">
        <v>151.9</v>
      </c>
      <c r="AW39" s="2">
        <v>215.43800000000002</v>
      </c>
      <c r="AX39" s="2">
        <v>243</v>
      </c>
      <c r="AY39" s="2">
        <v>211.30000000000004</v>
      </c>
      <c r="AZ39" s="2">
        <v>260.59999999999997</v>
      </c>
      <c r="BA39" s="2">
        <v>212.35000000000002</v>
      </c>
      <c r="BB39" s="2">
        <v>239.98099999999999</v>
      </c>
      <c r="BC39" s="2">
        <v>245.1</v>
      </c>
      <c r="BD39" s="2">
        <v>296.2</v>
      </c>
    </row>
    <row r="40" spans="1:56" ht="20.399999999999999" x14ac:dyDescent="0.3">
      <c r="A40" s="3">
        <v>38</v>
      </c>
      <c r="B40" s="10" t="s">
        <v>47</v>
      </c>
      <c r="C40" s="3" t="s">
        <v>13</v>
      </c>
      <c r="D40" s="3" t="s">
        <v>58</v>
      </c>
      <c r="E40" s="3" t="s">
        <v>58</v>
      </c>
      <c r="F40" s="3" t="s">
        <v>58</v>
      </c>
      <c r="G40" s="3" t="s">
        <v>58</v>
      </c>
      <c r="H40" s="3" t="s">
        <v>58</v>
      </c>
      <c r="I40" s="3" t="s">
        <v>58</v>
      </c>
      <c r="J40" s="3" t="s">
        <v>58</v>
      </c>
      <c r="K40" s="3" t="s">
        <v>58</v>
      </c>
      <c r="L40" s="3" t="s">
        <v>58</v>
      </c>
      <c r="M40" s="3" t="s">
        <v>58</v>
      </c>
      <c r="N40" s="3" t="s">
        <v>58</v>
      </c>
      <c r="O40" s="3" t="s">
        <v>58</v>
      </c>
      <c r="P40" s="3" t="s">
        <v>58</v>
      </c>
      <c r="Q40" s="3" t="s">
        <v>58</v>
      </c>
      <c r="R40" s="3" t="s">
        <v>58</v>
      </c>
      <c r="S40" s="3" t="s">
        <v>58</v>
      </c>
      <c r="T40" s="3" t="s">
        <v>58</v>
      </c>
      <c r="U40" s="3" t="s">
        <v>58</v>
      </c>
      <c r="V40" s="3" t="s">
        <v>58</v>
      </c>
      <c r="W40" s="3" t="s">
        <v>58</v>
      </c>
      <c r="X40" s="3" t="s">
        <v>58</v>
      </c>
      <c r="Y40" s="3" t="s">
        <v>58</v>
      </c>
      <c r="Z40" s="3">
        <v>4283</v>
      </c>
      <c r="AA40" s="3">
        <v>6288</v>
      </c>
      <c r="AB40" s="3">
        <v>8900</v>
      </c>
      <c r="AC40" s="3">
        <v>8578</v>
      </c>
      <c r="AD40" s="3">
        <v>8967</v>
      </c>
      <c r="AE40" s="3">
        <v>7809</v>
      </c>
      <c r="AF40" s="3">
        <v>5998</v>
      </c>
      <c r="AG40" s="3">
        <v>33000</v>
      </c>
      <c r="AH40" s="3">
        <v>35000</v>
      </c>
      <c r="AI40" s="3">
        <v>34000</v>
      </c>
      <c r="AJ40" s="3">
        <v>34000</v>
      </c>
      <c r="AK40" s="3">
        <v>39000</v>
      </c>
      <c r="AL40" s="3">
        <v>36000</v>
      </c>
      <c r="AM40" s="3">
        <v>38158</v>
      </c>
      <c r="AN40" s="3">
        <v>39172</v>
      </c>
      <c r="AO40" s="3">
        <v>39948</v>
      </c>
      <c r="AP40" s="3">
        <v>39698.800000000003</v>
      </c>
      <c r="AQ40" s="11">
        <v>40184.800000000003</v>
      </c>
      <c r="AR40" s="11">
        <v>40249.199999999997</v>
      </c>
      <c r="AS40" s="11">
        <v>40318.199999999997</v>
      </c>
      <c r="AT40" s="11">
        <v>70000</v>
      </c>
      <c r="AU40" s="4">
        <v>70000</v>
      </c>
      <c r="AV40" s="4">
        <v>73000</v>
      </c>
      <c r="AW40" s="4">
        <v>76300</v>
      </c>
      <c r="AX40" s="4">
        <v>80631</v>
      </c>
      <c r="AY40" s="4">
        <v>87233</v>
      </c>
      <c r="AZ40" s="4">
        <v>89501</v>
      </c>
      <c r="BA40" s="4">
        <v>89736</v>
      </c>
      <c r="BB40" s="4">
        <v>94087</v>
      </c>
      <c r="BC40" s="4">
        <v>89471</v>
      </c>
      <c r="BD40" s="4" t="s">
        <v>59</v>
      </c>
    </row>
    <row r="41" spans="1:56" ht="20.399999999999999" x14ac:dyDescent="0.3">
      <c r="A41" s="1">
        <v>39</v>
      </c>
      <c r="B41" s="7" t="s">
        <v>48</v>
      </c>
      <c r="C41" s="1" t="s">
        <v>49</v>
      </c>
      <c r="D41" s="1" t="s">
        <v>58</v>
      </c>
      <c r="E41" s="1" t="s">
        <v>58</v>
      </c>
      <c r="F41" s="1" t="s">
        <v>58</v>
      </c>
      <c r="G41" s="1" t="s">
        <v>58</v>
      </c>
      <c r="H41" s="1" t="s">
        <v>58</v>
      </c>
      <c r="I41" s="1" t="s">
        <v>58</v>
      </c>
      <c r="J41" s="1" t="s">
        <v>58</v>
      </c>
      <c r="K41" s="1" t="s">
        <v>58</v>
      </c>
      <c r="L41" s="1" t="s">
        <v>58</v>
      </c>
      <c r="M41" s="1" t="s">
        <v>58</v>
      </c>
      <c r="N41" s="1" t="s">
        <v>58</v>
      </c>
      <c r="O41" s="1" t="s">
        <v>58</v>
      </c>
      <c r="P41" s="1" t="s">
        <v>58</v>
      </c>
      <c r="Q41" s="1" t="s">
        <v>58</v>
      </c>
      <c r="R41" s="1" t="s">
        <v>58</v>
      </c>
      <c r="S41" s="1" t="s">
        <v>58</v>
      </c>
      <c r="T41" s="1" t="s">
        <v>58</v>
      </c>
      <c r="U41" s="1" t="s">
        <v>58</v>
      </c>
      <c r="V41" s="1" t="s">
        <v>58</v>
      </c>
      <c r="W41" s="1" t="s">
        <v>58</v>
      </c>
      <c r="X41" s="1" t="s">
        <v>58</v>
      </c>
      <c r="Y41" s="1" t="s">
        <v>58</v>
      </c>
      <c r="Z41" s="1" t="s">
        <v>58</v>
      </c>
      <c r="AA41" s="1" t="s">
        <v>58</v>
      </c>
      <c r="AB41" s="1" t="s">
        <v>58</v>
      </c>
      <c r="AC41" s="1" t="s">
        <v>58</v>
      </c>
      <c r="AD41" s="1" t="s">
        <v>58</v>
      </c>
      <c r="AE41" s="1" t="s">
        <v>58</v>
      </c>
      <c r="AF41" s="1" t="s">
        <v>58</v>
      </c>
      <c r="AG41" s="1" t="s">
        <v>58</v>
      </c>
      <c r="AH41" s="1" t="s">
        <v>58</v>
      </c>
      <c r="AI41" s="1" t="s">
        <v>58</v>
      </c>
      <c r="AJ41" s="1" t="s">
        <v>58</v>
      </c>
      <c r="AK41" s="1" t="s">
        <v>58</v>
      </c>
      <c r="AL41" s="1" t="s">
        <v>58</v>
      </c>
      <c r="AM41" s="1" t="s">
        <v>58</v>
      </c>
      <c r="AN41" s="1" t="s">
        <v>58</v>
      </c>
      <c r="AO41" s="1" t="s">
        <v>58</v>
      </c>
      <c r="AP41" s="1" t="s">
        <v>58</v>
      </c>
      <c r="AQ41" s="8" t="s">
        <v>58</v>
      </c>
      <c r="AR41" s="8">
        <v>47.8</v>
      </c>
      <c r="AS41" s="8">
        <v>45.6</v>
      </c>
      <c r="AT41" s="8">
        <v>46</v>
      </c>
      <c r="AU41" s="2">
        <v>40</v>
      </c>
      <c r="AV41" s="2">
        <v>67</v>
      </c>
      <c r="AW41" s="2">
        <v>66</v>
      </c>
      <c r="AX41" s="2">
        <v>73</v>
      </c>
      <c r="AY41" s="2">
        <v>46.15</v>
      </c>
      <c r="AZ41" s="2">
        <v>46.44</v>
      </c>
      <c r="BA41" s="2">
        <v>46.839999999999996</v>
      </c>
      <c r="BB41" s="2">
        <v>47.15</v>
      </c>
      <c r="BC41" s="2">
        <v>48.5</v>
      </c>
      <c r="BD41" s="2">
        <v>48.949999999999996</v>
      </c>
    </row>
    <row r="42" spans="1:56" ht="20.399999999999999" x14ac:dyDescent="0.3">
      <c r="A42" s="3">
        <v>40</v>
      </c>
      <c r="B42" s="10" t="s">
        <v>50</v>
      </c>
      <c r="C42" s="3" t="s">
        <v>51</v>
      </c>
      <c r="D42" s="3" t="s">
        <v>58</v>
      </c>
      <c r="E42" s="3" t="s">
        <v>58</v>
      </c>
      <c r="F42" s="3" t="s">
        <v>58</v>
      </c>
      <c r="G42" s="3" t="s">
        <v>58</v>
      </c>
      <c r="H42" s="3" t="s">
        <v>58</v>
      </c>
      <c r="I42" s="3" t="s">
        <v>58</v>
      </c>
      <c r="J42" s="3" t="s">
        <v>58</v>
      </c>
      <c r="K42" s="3" t="s">
        <v>58</v>
      </c>
      <c r="L42" s="3" t="s">
        <v>58</v>
      </c>
      <c r="M42" s="3" t="s">
        <v>58</v>
      </c>
      <c r="N42" s="3" t="s">
        <v>58</v>
      </c>
      <c r="O42" s="3" t="s">
        <v>58</v>
      </c>
      <c r="P42" s="3" t="s">
        <v>58</v>
      </c>
      <c r="Q42" s="3" t="s">
        <v>58</v>
      </c>
      <c r="R42" s="3" t="s">
        <v>58</v>
      </c>
      <c r="S42" s="3" t="s">
        <v>58</v>
      </c>
      <c r="T42" s="3" t="s">
        <v>58</v>
      </c>
      <c r="U42" s="3" t="s">
        <v>58</v>
      </c>
      <c r="V42" s="3" t="s">
        <v>58</v>
      </c>
      <c r="W42" s="3" t="s">
        <v>58</v>
      </c>
      <c r="X42" s="3" t="s">
        <v>58</v>
      </c>
      <c r="Y42" s="3" t="s">
        <v>58</v>
      </c>
      <c r="Z42" s="3" t="s">
        <v>58</v>
      </c>
      <c r="AA42" s="3" t="s">
        <v>58</v>
      </c>
      <c r="AB42" s="3" t="s">
        <v>58</v>
      </c>
      <c r="AC42" s="3" t="s">
        <v>58</v>
      </c>
      <c r="AD42" s="3" t="s">
        <v>58</v>
      </c>
      <c r="AE42" s="3" t="s">
        <v>58</v>
      </c>
      <c r="AF42" s="3" t="s">
        <v>58</v>
      </c>
      <c r="AG42" s="3" t="s">
        <v>58</v>
      </c>
      <c r="AH42" s="3" t="s">
        <v>58</v>
      </c>
      <c r="AI42" s="3" t="s">
        <v>58</v>
      </c>
      <c r="AJ42" s="3" t="s">
        <v>58</v>
      </c>
      <c r="AK42" s="3" t="s">
        <v>58</v>
      </c>
      <c r="AL42" s="3" t="s">
        <v>58</v>
      </c>
      <c r="AM42" s="3" t="s">
        <v>58</v>
      </c>
      <c r="AN42" s="3" t="s">
        <v>58</v>
      </c>
      <c r="AO42" s="3" t="s">
        <v>58</v>
      </c>
      <c r="AP42" s="3" t="s">
        <v>58</v>
      </c>
      <c r="AQ42" s="11">
        <v>199</v>
      </c>
      <c r="AR42" s="11">
        <v>200</v>
      </c>
      <c r="AS42" s="11">
        <v>200</v>
      </c>
      <c r="AT42" s="11">
        <v>200</v>
      </c>
      <c r="AU42" s="4">
        <v>194.5</v>
      </c>
      <c r="AV42" s="4">
        <v>125</v>
      </c>
      <c r="AW42" s="4">
        <v>127</v>
      </c>
      <c r="AX42" s="4">
        <v>129.9</v>
      </c>
      <c r="AY42" s="4">
        <v>129.23199999999997</v>
      </c>
      <c r="AZ42" s="4">
        <v>129.976</v>
      </c>
      <c r="BA42" s="4">
        <v>130.70999999999998</v>
      </c>
      <c r="BB42" s="4">
        <v>134.66</v>
      </c>
      <c r="BC42" s="4">
        <v>139</v>
      </c>
      <c r="BD42" s="4">
        <v>139.30000000000001</v>
      </c>
    </row>
    <row r="43" spans="1:56" ht="20.399999999999999" x14ac:dyDescent="0.3">
      <c r="A43" s="1">
        <v>41</v>
      </c>
      <c r="B43" s="7" t="s">
        <v>52</v>
      </c>
      <c r="C43" s="1" t="s">
        <v>19</v>
      </c>
      <c r="D43" s="1" t="s">
        <v>58</v>
      </c>
      <c r="E43" s="1" t="s">
        <v>58</v>
      </c>
      <c r="F43" s="1" t="s">
        <v>58</v>
      </c>
      <c r="G43" s="1" t="s">
        <v>58</v>
      </c>
      <c r="H43" s="1" t="s">
        <v>58</v>
      </c>
      <c r="I43" s="1" t="s">
        <v>58</v>
      </c>
      <c r="J43" s="1" t="s">
        <v>58</v>
      </c>
      <c r="K43" s="1" t="s">
        <v>58</v>
      </c>
      <c r="L43" s="1" t="s">
        <v>58</v>
      </c>
      <c r="M43" s="1" t="s">
        <v>58</v>
      </c>
      <c r="N43" s="1" t="s">
        <v>58</v>
      </c>
      <c r="O43" s="1">
        <v>277</v>
      </c>
      <c r="P43" s="1" t="s">
        <v>58</v>
      </c>
      <c r="Q43" s="1" t="s">
        <v>58</v>
      </c>
      <c r="R43" s="1" t="s">
        <v>58</v>
      </c>
      <c r="S43" s="1" t="s">
        <v>58</v>
      </c>
      <c r="T43" s="1" t="s">
        <v>58</v>
      </c>
      <c r="U43" s="1" t="s">
        <v>58</v>
      </c>
      <c r="V43" s="1" t="s">
        <v>58</v>
      </c>
      <c r="W43" s="1" t="s">
        <v>58</v>
      </c>
      <c r="X43" s="1" t="s">
        <v>58</v>
      </c>
      <c r="Y43" s="1" t="s">
        <v>58</v>
      </c>
      <c r="Z43" s="1">
        <v>37</v>
      </c>
      <c r="AA43" s="1">
        <v>103.1</v>
      </c>
      <c r="AB43" s="1">
        <v>210.5</v>
      </c>
      <c r="AC43" s="1">
        <v>260.8</v>
      </c>
      <c r="AD43" s="1">
        <v>207.2</v>
      </c>
      <c r="AE43" s="1">
        <v>217.6</v>
      </c>
      <c r="AF43" s="1">
        <v>216.9</v>
      </c>
      <c r="AG43" s="1">
        <v>455.5</v>
      </c>
      <c r="AH43" s="1">
        <v>735.7</v>
      </c>
      <c r="AI43" s="1">
        <v>809</v>
      </c>
      <c r="AJ43" s="1">
        <v>952.2</v>
      </c>
      <c r="AK43" s="1">
        <v>919.6</v>
      </c>
      <c r="AL43" s="1">
        <v>946</v>
      </c>
      <c r="AM43" s="1">
        <v>1230</v>
      </c>
      <c r="AN43" s="1">
        <v>1338</v>
      </c>
      <c r="AO43" s="1">
        <v>1276</v>
      </c>
      <c r="AP43" s="1">
        <v>1110</v>
      </c>
      <c r="AQ43" s="8">
        <v>1180.4000000000001</v>
      </c>
      <c r="AR43" s="8">
        <v>1198.7</v>
      </c>
      <c r="AS43" s="8">
        <v>1456.4</v>
      </c>
      <c r="AT43" s="8">
        <v>1861.5</v>
      </c>
      <c r="AU43" s="2">
        <v>1689.7</v>
      </c>
      <c r="AV43" s="2">
        <v>1977.26</v>
      </c>
      <c r="AW43" s="2">
        <v>1703.2</v>
      </c>
      <c r="AX43" s="2">
        <v>2060.8000000000002</v>
      </c>
      <c r="AY43" s="2">
        <v>1921.4349999999999</v>
      </c>
      <c r="AZ43" s="2">
        <v>1397.1469999999999</v>
      </c>
      <c r="BA43" s="2">
        <v>1514.2189999999998</v>
      </c>
      <c r="BB43" s="2">
        <v>1256.9580000000001</v>
      </c>
      <c r="BC43" s="2">
        <v>776.34800000000007</v>
      </c>
      <c r="BD43" s="2">
        <v>825.41399999999987</v>
      </c>
    </row>
    <row r="44" spans="1:56" ht="20.399999999999999" x14ac:dyDescent="0.3">
      <c r="A44" s="3">
        <v>42</v>
      </c>
      <c r="B44" s="10" t="s">
        <v>53</v>
      </c>
      <c r="C44" s="3" t="s">
        <v>19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>
        <v>536</v>
      </c>
      <c r="O44" s="3">
        <v>321</v>
      </c>
      <c r="P44" s="3">
        <v>524.70000000000005</v>
      </c>
      <c r="Q44" s="3">
        <v>370.3</v>
      </c>
      <c r="R44" s="3" t="s">
        <v>58</v>
      </c>
      <c r="S44" s="3">
        <v>541.70000000000005</v>
      </c>
      <c r="T44" s="3" t="s">
        <v>58</v>
      </c>
      <c r="U44" s="3" t="s">
        <v>58</v>
      </c>
      <c r="V44" s="3" t="s">
        <v>58</v>
      </c>
      <c r="W44" s="3" t="s">
        <v>58</v>
      </c>
      <c r="X44" s="3" t="s">
        <v>58</v>
      </c>
      <c r="Y44" s="3">
        <v>318.89999999999998</v>
      </c>
      <c r="Z44" s="3">
        <v>338.1</v>
      </c>
      <c r="AA44" s="3">
        <v>639.4</v>
      </c>
      <c r="AB44" s="3">
        <v>811.2</v>
      </c>
      <c r="AC44" s="3">
        <v>860</v>
      </c>
      <c r="AD44" s="3">
        <v>743.2</v>
      </c>
      <c r="AE44" s="3">
        <v>924</v>
      </c>
      <c r="AF44" s="3">
        <v>736.3</v>
      </c>
      <c r="AG44" s="3">
        <v>900</v>
      </c>
      <c r="AH44" s="3">
        <v>1130</v>
      </c>
      <c r="AI44" s="3">
        <v>1200</v>
      </c>
      <c r="AJ44" s="3">
        <v>1236</v>
      </c>
      <c r="AK44" s="3">
        <v>973</v>
      </c>
      <c r="AL44" s="3">
        <v>917.4</v>
      </c>
      <c r="AM44" s="3">
        <v>978.4</v>
      </c>
      <c r="AN44" s="3">
        <v>946</v>
      </c>
      <c r="AO44" s="3">
        <v>799</v>
      </c>
      <c r="AP44" s="3">
        <v>1242.5</v>
      </c>
      <c r="AQ44" s="11">
        <v>926.1</v>
      </c>
      <c r="AR44" s="11">
        <v>1114</v>
      </c>
      <c r="AS44" s="11">
        <v>984</v>
      </c>
      <c r="AT44" s="11">
        <v>1035</v>
      </c>
      <c r="AU44" s="4">
        <v>1016</v>
      </c>
      <c r="AV44" s="4">
        <v>1038.4000000000001</v>
      </c>
      <c r="AW44" s="4">
        <v>951</v>
      </c>
      <c r="AX44" s="4">
        <v>994.7</v>
      </c>
      <c r="AY44" s="4">
        <v>1313.7</v>
      </c>
      <c r="AZ44" s="4">
        <v>894.16099999999994</v>
      </c>
      <c r="BA44" s="4">
        <v>1014.796</v>
      </c>
      <c r="BB44" s="4">
        <v>1101.5070000000001</v>
      </c>
      <c r="BC44" s="4">
        <v>1084.085</v>
      </c>
      <c r="BD44" s="4">
        <v>1168.7259999999999</v>
      </c>
    </row>
    <row r="45" spans="1:56" ht="20.399999999999999" x14ac:dyDescent="0.3">
      <c r="A45" s="1">
        <v>43</v>
      </c>
      <c r="B45" s="7" t="s">
        <v>54</v>
      </c>
      <c r="C45" s="1" t="s">
        <v>19</v>
      </c>
      <c r="D45" s="1" t="s">
        <v>58</v>
      </c>
      <c r="E45" s="1" t="s">
        <v>58</v>
      </c>
      <c r="F45" s="1" t="s">
        <v>58</v>
      </c>
      <c r="G45" s="1" t="s">
        <v>58</v>
      </c>
      <c r="H45" s="1" t="s">
        <v>58</v>
      </c>
      <c r="I45" s="1" t="s">
        <v>58</v>
      </c>
      <c r="J45" s="1" t="s">
        <v>58</v>
      </c>
      <c r="K45" s="1" t="s">
        <v>58</v>
      </c>
      <c r="L45" s="1" t="s">
        <v>58</v>
      </c>
      <c r="M45" s="1" t="s">
        <v>58</v>
      </c>
      <c r="N45" s="1" t="s">
        <v>58</v>
      </c>
      <c r="O45" s="1" t="s">
        <v>58</v>
      </c>
      <c r="P45" s="1" t="s">
        <v>58</v>
      </c>
      <c r="Q45" s="1" t="s">
        <v>58</v>
      </c>
      <c r="R45" s="1" t="s">
        <v>58</v>
      </c>
      <c r="S45" s="1" t="s">
        <v>58</v>
      </c>
      <c r="T45" s="1" t="s">
        <v>58</v>
      </c>
      <c r="U45" s="1" t="s">
        <v>58</v>
      </c>
      <c r="V45" s="1" t="s">
        <v>58</v>
      </c>
      <c r="W45" s="1" t="s">
        <v>58</v>
      </c>
      <c r="X45" s="1" t="s">
        <v>58</v>
      </c>
      <c r="Y45" s="1" t="s">
        <v>58</v>
      </c>
      <c r="Z45" s="1">
        <v>909</v>
      </c>
      <c r="AA45" s="1">
        <v>18.899999999999999</v>
      </c>
      <c r="AB45" s="1">
        <v>47.7</v>
      </c>
      <c r="AC45" s="1">
        <v>64.5</v>
      </c>
      <c r="AD45" s="1">
        <v>64.3</v>
      </c>
      <c r="AE45" s="1">
        <v>90</v>
      </c>
      <c r="AF45" s="1">
        <v>82.3</v>
      </c>
      <c r="AG45" s="1">
        <v>100</v>
      </c>
      <c r="AH45" s="1">
        <v>155</v>
      </c>
      <c r="AI45" s="1">
        <v>175</v>
      </c>
      <c r="AJ45" s="1">
        <v>192.5</v>
      </c>
      <c r="AK45" s="1">
        <v>288</v>
      </c>
      <c r="AL45" s="1">
        <v>296</v>
      </c>
      <c r="AM45" s="1">
        <v>411</v>
      </c>
      <c r="AN45" s="1">
        <v>363</v>
      </c>
      <c r="AO45" s="1">
        <v>335.4</v>
      </c>
      <c r="AP45" s="1">
        <v>513.70000000000005</v>
      </c>
      <c r="AQ45" s="8">
        <v>693.4</v>
      </c>
      <c r="AR45" s="8">
        <v>998</v>
      </c>
      <c r="AS45" s="8">
        <v>832</v>
      </c>
      <c r="AT45" s="8">
        <v>899</v>
      </c>
      <c r="AU45" s="2">
        <v>949</v>
      </c>
      <c r="AV45" s="2">
        <v>841.2</v>
      </c>
      <c r="AW45" s="2">
        <v>810.8</v>
      </c>
      <c r="AX45" s="2">
        <v>759.7</v>
      </c>
      <c r="AY45" s="2">
        <v>797.3</v>
      </c>
      <c r="AZ45" s="2">
        <v>503.68700000000001</v>
      </c>
      <c r="BA45" s="2">
        <v>859.73800000000017</v>
      </c>
      <c r="BB45" s="2">
        <v>890.26199999999994</v>
      </c>
      <c r="BC45" s="2">
        <v>554.60799999999995</v>
      </c>
      <c r="BD45" s="2">
        <v>732.22299999999996</v>
      </c>
    </row>
    <row r="46" spans="1:56" ht="20.399999999999999" x14ac:dyDescent="0.3">
      <c r="A46" s="3">
        <v>44</v>
      </c>
      <c r="B46" s="10" t="s">
        <v>55</v>
      </c>
      <c r="C46" s="3" t="s">
        <v>19</v>
      </c>
      <c r="D46" s="3" t="s">
        <v>58</v>
      </c>
      <c r="E46" s="3" t="s">
        <v>58</v>
      </c>
      <c r="F46" s="3" t="s">
        <v>58</v>
      </c>
      <c r="G46" s="3" t="s">
        <v>58</v>
      </c>
      <c r="H46" s="3" t="s">
        <v>58</v>
      </c>
      <c r="I46" s="3" t="s">
        <v>58</v>
      </c>
      <c r="J46" s="3" t="s">
        <v>58</v>
      </c>
      <c r="K46" s="3" t="s">
        <v>58</v>
      </c>
      <c r="L46" s="3" t="s">
        <v>58</v>
      </c>
      <c r="M46" s="3" t="s">
        <v>58</v>
      </c>
      <c r="N46" s="3">
        <v>242</v>
      </c>
      <c r="O46" s="3" t="s">
        <v>58</v>
      </c>
      <c r="P46" s="3">
        <v>200.7</v>
      </c>
      <c r="Q46" s="3">
        <v>164.7</v>
      </c>
      <c r="R46" s="3" t="s">
        <v>58</v>
      </c>
      <c r="S46" s="3">
        <v>227.5</v>
      </c>
      <c r="T46" s="3" t="s">
        <v>58</v>
      </c>
      <c r="U46" s="3" t="s">
        <v>58</v>
      </c>
      <c r="V46" s="3" t="s">
        <v>58</v>
      </c>
      <c r="W46" s="3" t="s">
        <v>58</v>
      </c>
      <c r="X46" s="3" t="s">
        <v>58</v>
      </c>
      <c r="Y46" s="3">
        <v>112.5</v>
      </c>
      <c r="Z46" s="3">
        <v>85.2</v>
      </c>
      <c r="AA46" s="3">
        <v>192.9</v>
      </c>
      <c r="AB46" s="3">
        <v>216.5</v>
      </c>
      <c r="AC46" s="3">
        <v>209.7</v>
      </c>
      <c r="AD46" s="3">
        <v>255.1</v>
      </c>
      <c r="AE46" s="3">
        <v>266</v>
      </c>
      <c r="AF46" s="3">
        <v>210</v>
      </c>
      <c r="AG46" s="3">
        <v>360</v>
      </c>
      <c r="AH46" s="3">
        <v>390</v>
      </c>
      <c r="AI46" s="3">
        <v>370</v>
      </c>
      <c r="AJ46" s="3">
        <v>453</v>
      </c>
      <c r="AK46" s="3">
        <v>415.1</v>
      </c>
      <c r="AL46" s="3">
        <v>432.3</v>
      </c>
      <c r="AM46" s="3">
        <v>431.6</v>
      </c>
      <c r="AN46" s="3">
        <v>571.29999999999995</v>
      </c>
      <c r="AO46" s="3">
        <v>631</v>
      </c>
      <c r="AP46" s="3">
        <v>348.9</v>
      </c>
      <c r="AQ46" s="11" t="s">
        <v>58</v>
      </c>
      <c r="AR46" s="11" t="s">
        <v>58</v>
      </c>
      <c r="AS46" s="11">
        <v>745</v>
      </c>
      <c r="AT46" s="11">
        <v>770</v>
      </c>
      <c r="AU46" s="4">
        <v>670</v>
      </c>
      <c r="AV46" s="4">
        <v>1194.4000000000001</v>
      </c>
      <c r="AW46" s="4">
        <v>932.3</v>
      </c>
      <c r="AX46" s="4">
        <v>911.6</v>
      </c>
      <c r="AY46" s="4">
        <v>788.7600000000001</v>
      </c>
      <c r="AZ46" s="4">
        <v>684.58299999999997</v>
      </c>
      <c r="BA46" s="4">
        <v>723.40800000000002</v>
      </c>
      <c r="BB46" s="4">
        <v>503.45</v>
      </c>
      <c r="BC46" s="4">
        <v>851.38099999999997</v>
      </c>
      <c r="BD46" s="4">
        <v>904.89699999999982</v>
      </c>
    </row>
    <row r="47" spans="1:56" ht="20.399999999999999" x14ac:dyDescent="0.3">
      <c r="A47" s="1">
        <v>45</v>
      </c>
      <c r="B47" s="7" t="s">
        <v>56</v>
      </c>
      <c r="C47" s="1" t="s">
        <v>19</v>
      </c>
      <c r="D47" s="1" t="s">
        <v>58</v>
      </c>
      <c r="E47" s="1" t="s">
        <v>58</v>
      </c>
      <c r="F47" s="1" t="s">
        <v>58</v>
      </c>
      <c r="G47" s="1" t="s">
        <v>58</v>
      </c>
      <c r="H47" s="1" t="s">
        <v>58</v>
      </c>
      <c r="I47" s="1" t="s">
        <v>58</v>
      </c>
      <c r="J47" s="1" t="s">
        <v>58</v>
      </c>
      <c r="K47" s="1" t="s">
        <v>58</v>
      </c>
      <c r="L47" s="1" t="s">
        <v>58</v>
      </c>
      <c r="M47" s="1" t="s">
        <v>58</v>
      </c>
      <c r="N47" s="1">
        <v>201.1</v>
      </c>
      <c r="O47" s="1" t="s">
        <v>58</v>
      </c>
      <c r="P47" s="1">
        <v>125</v>
      </c>
      <c r="Q47" s="1">
        <v>28.5</v>
      </c>
      <c r="R47" s="1" t="s">
        <v>58</v>
      </c>
      <c r="S47" s="1">
        <v>227.2</v>
      </c>
      <c r="T47" s="1" t="s">
        <v>58</v>
      </c>
      <c r="U47" s="1" t="s">
        <v>58</v>
      </c>
      <c r="V47" s="1" t="s">
        <v>58</v>
      </c>
      <c r="W47" s="1" t="s">
        <v>58</v>
      </c>
      <c r="X47" s="1" t="s">
        <v>58</v>
      </c>
      <c r="Y47" s="1">
        <v>276.39999999999998</v>
      </c>
      <c r="Z47" s="1">
        <v>288.89999999999998</v>
      </c>
      <c r="AA47" s="1">
        <v>532.9</v>
      </c>
      <c r="AB47" s="1">
        <v>457.4</v>
      </c>
      <c r="AC47" s="1">
        <v>309</v>
      </c>
      <c r="AD47" s="1">
        <v>349</v>
      </c>
      <c r="AE47" s="1">
        <v>460</v>
      </c>
      <c r="AF47" s="1">
        <v>616</v>
      </c>
      <c r="AG47" s="1">
        <v>709</v>
      </c>
      <c r="AH47" s="1">
        <v>1293</v>
      </c>
      <c r="AI47" s="1">
        <v>1598</v>
      </c>
      <c r="AJ47" s="1">
        <v>1953</v>
      </c>
      <c r="AK47" s="1">
        <v>2093</v>
      </c>
      <c r="AL47" s="1">
        <v>2457</v>
      </c>
      <c r="AM47" s="1">
        <v>2556</v>
      </c>
      <c r="AN47" s="1">
        <v>3006.3</v>
      </c>
      <c r="AO47" s="1">
        <v>4279.2</v>
      </c>
      <c r="AP47" s="1">
        <v>4815</v>
      </c>
      <c r="AQ47" s="8" t="s">
        <v>58</v>
      </c>
      <c r="AR47" s="8">
        <v>4652.3999999999996</v>
      </c>
      <c r="AS47" s="8">
        <v>4492.1000000000004</v>
      </c>
      <c r="AT47" s="8">
        <v>4603</v>
      </c>
      <c r="AU47" s="2">
        <v>5728.7</v>
      </c>
      <c r="AV47" s="2">
        <v>6682.56</v>
      </c>
      <c r="AW47" s="2">
        <v>7713.4</v>
      </c>
      <c r="AX47" s="2">
        <v>7647.6</v>
      </c>
      <c r="AY47" s="2">
        <v>8388.8719999999994</v>
      </c>
      <c r="AZ47" s="2">
        <v>9237.1560000000009</v>
      </c>
      <c r="BA47" s="2">
        <v>8948.2439999999988</v>
      </c>
      <c r="BB47" s="2">
        <v>8608.8439999999991</v>
      </c>
      <c r="BC47" s="2">
        <v>8068.308</v>
      </c>
      <c r="BD47" s="2">
        <v>9316.9459999999999</v>
      </c>
    </row>
  </sheetData>
  <autoFilter ref="A2:BH47"/>
  <mergeCells count="1">
    <mergeCell ref="A1:AZ1"/>
  </mergeCells>
  <pageMargins left="0.74803149606299213" right="0.35433070866141736" top="1.5748031496062993" bottom="0.59055118110236227" header="0.51181102362204722" footer="0.51181102362204722"/>
  <pageSetup paperSize="9" scale="2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تولید  سالیانه از 1346 تا کنون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alavim</dc:creator>
  <cp:lastModifiedBy>pb</cp:lastModifiedBy>
  <cp:lastPrinted>2021-07-09T06:46:51Z</cp:lastPrinted>
  <dcterms:created xsi:type="dcterms:W3CDTF">2017-02-13T08:20:48Z</dcterms:created>
  <dcterms:modified xsi:type="dcterms:W3CDTF">2021-07-09T06:47:58Z</dcterms:modified>
</cp:coreProperties>
</file>